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6" yWindow="900" windowWidth="16356" windowHeight="900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Sheet1!$5:$5,Sheet1!$7:$7,Sheet1!$9:$9,Sheet1!$10:$10,Sheet1!$15:$15,Sheet1!$16:$16,Sheet1!$17:$17,Sheet1!$18:$18,Sheet1!$19:$19,Sheet1!$20:$20,Sheet1!$21:$21,Sheet1!$22:$22,Sheet1!$23:$23,Sheet1!$26:$26,Sheet1!$29:$29,Sheet1!$30:$30</definedName>
    <definedName name="QB_DATA_1" localSheetId="1" hidden="1">Sheet1!$31:$31,Sheet1!$32:$32,Sheet1!$33:$33,Sheet1!$34:$34,Sheet1!$37:$37,Sheet1!$38:$38,Sheet1!$39:$39,Sheet1!$42:$42,Sheet1!$45:$45,Sheet1!$46:$46,Sheet1!$47:$47,Sheet1!$50:$50,Sheet1!$51:$51,Sheet1!$52:$52,Sheet1!$58:$58,Sheet1!$60:$60</definedName>
    <definedName name="QB_DATA_2" localSheetId="1" hidden="1">Sheet1!$61:$61</definedName>
    <definedName name="QB_FORMULA_0" localSheetId="1" hidden="1">Sheet1!$G$8,Sheet1!$I$8,Sheet1!$G$11,Sheet1!$H$11,Sheet1!$I$11,Sheet1!$J$11,Sheet1!$K$11,Sheet1!$G$12,Sheet1!$H$12,Sheet1!$I$12,Sheet1!$J$12,Sheet1!$K$12,Sheet1!$G$24,Sheet1!$H$24,Sheet1!$I$24,Sheet1!$J$24</definedName>
    <definedName name="QB_FORMULA_1" localSheetId="1" hidden="1">Sheet1!$K$24,Sheet1!$G$27,Sheet1!$H$27,Sheet1!$I$27,Sheet1!$J$27,Sheet1!$K$27,Sheet1!$G$35,Sheet1!$H$35,Sheet1!$I$35,Sheet1!$J$35,Sheet1!$K$35,Sheet1!$G$40,Sheet1!$H$40,Sheet1!$I$40,Sheet1!$J$40,Sheet1!$K$40</definedName>
    <definedName name="QB_FORMULA_2" localSheetId="1" hidden="1">Sheet1!$G$43,Sheet1!$H$43,Sheet1!$I$43,Sheet1!$J$43,Sheet1!$K$43,Sheet1!$G$48,Sheet1!$H$48,Sheet1!$I$48,Sheet1!$J$48,Sheet1!$K$48,Sheet1!$G$53,Sheet1!$H$53,Sheet1!$I$53,Sheet1!$J$53,Sheet1!$K$53,Sheet1!$G$54</definedName>
    <definedName name="QB_FORMULA_3" localSheetId="1" hidden="1">Sheet1!$H$54,Sheet1!$I$54,Sheet1!$J$54,Sheet1!$K$54,Sheet1!$G$55,Sheet1!$H$55,Sheet1!$I$55,Sheet1!$J$55,Sheet1!$K$55,Sheet1!$G$62,Sheet1!$I$62,Sheet1!$G$63,Sheet1!$I$63,Sheet1!$G$64,Sheet1!$I$64,Sheet1!$G$65</definedName>
    <definedName name="QB_FORMULA_4" localSheetId="1" hidden="1">Sheet1!$H$65,Sheet1!$I$65,Sheet1!$J$65,Sheet1!$K$65</definedName>
    <definedName name="QB_ROW_111240" localSheetId="1" hidden="1">Sheet1!$E$5</definedName>
    <definedName name="QB_ROW_116250" localSheetId="1" hidden="1">Sheet1!$F$22</definedName>
    <definedName name="QB_ROW_121040" localSheetId="1" hidden="1">Sheet1!$E$28</definedName>
    <definedName name="QB_ROW_121340" localSheetId="1" hidden="1">Sheet1!$E$35</definedName>
    <definedName name="QB_ROW_123250" localSheetId="1" hidden="1">Sheet1!$F$29</definedName>
    <definedName name="QB_ROW_124250" localSheetId="1" hidden="1">Sheet1!$F$30</definedName>
    <definedName name="QB_ROW_125250" localSheetId="1" hidden="1">Sheet1!$F$31</definedName>
    <definedName name="QB_ROW_127250" localSheetId="1" hidden="1">Sheet1!$F$32</definedName>
    <definedName name="QB_ROW_128250" localSheetId="1" hidden="1">Sheet1!$F$33</definedName>
    <definedName name="QB_ROW_130250" localSheetId="1" hidden="1">Sheet1!$F$34</definedName>
    <definedName name="QB_ROW_131250" localSheetId="1" hidden="1">Sheet1!$F$23</definedName>
    <definedName name="QB_ROW_136040" localSheetId="1" hidden="1">Sheet1!$E$36</definedName>
    <definedName name="QB_ROW_136250" localSheetId="1" hidden="1">Sheet1!$F$39</definedName>
    <definedName name="QB_ROW_136340" localSheetId="1" hidden="1">Sheet1!$E$40</definedName>
    <definedName name="QB_ROW_137250" localSheetId="1" hidden="1">Sheet1!$F$37</definedName>
    <definedName name="QB_ROW_141250" localSheetId="1" hidden="1">Sheet1!$F$38</definedName>
    <definedName name="QB_ROW_142040" localSheetId="1" hidden="1">Sheet1!$E$44</definedName>
    <definedName name="QB_ROW_142250" localSheetId="1" hidden="1">Sheet1!$F$47</definedName>
    <definedName name="QB_ROW_142340" localSheetId="1" hidden="1">Sheet1!$E$48</definedName>
    <definedName name="QB_ROW_143250" localSheetId="1" hidden="1">Sheet1!$F$45</definedName>
    <definedName name="QB_ROW_144250" localSheetId="1" hidden="1">Sheet1!$F$46</definedName>
    <definedName name="QB_ROW_147240" localSheetId="1" hidden="1">Sheet1!$E$10</definedName>
    <definedName name="QB_ROW_148250" localSheetId="1" hidden="1">Sheet1!$F$51</definedName>
    <definedName name="QB_ROW_15040" localSheetId="1" hidden="1">Sheet1!$E$6</definedName>
    <definedName name="QB_ROW_15340" localSheetId="1" hidden="1">Sheet1!$E$8</definedName>
    <definedName name="QB_ROW_161250" localSheetId="1" hidden="1">Sheet1!$F$16</definedName>
    <definedName name="QB_ROW_170030" localSheetId="1" hidden="1">Sheet1!$D$59</definedName>
    <definedName name="QB_ROW_170330" localSheetId="1" hidden="1">Sheet1!$D$62</definedName>
    <definedName name="QB_ROW_171240" localSheetId="1" hidden="1">Sheet1!$E$60</definedName>
    <definedName name="QB_ROW_172240" localSheetId="1" hidden="1">Sheet1!$E$61</definedName>
    <definedName name="QB_ROW_18301" localSheetId="1" hidden="1">Sheet1!$A$65</definedName>
    <definedName name="QB_ROW_19011" localSheetId="1" hidden="1">Sheet1!$B$3</definedName>
    <definedName name="QB_ROW_19040" localSheetId="1" hidden="1">Sheet1!$E$41</definedName>
    <definedName name="QB_ROW_192230" localSheetId="1" hidden="1">Sheet1!$D$58</definedName>
    <definedName name="QB_ROW_19311" localSheetId="1" hidden="1">Sheet1!$B$55</definedName>
    <definedName name="QB_ROW_19340" localSheetId="1" hidden="1">Sheet1!$E$43</definedName>
    <definedName name="QB_ROW_20031" localSheetId="1" hidden="1">Sheet1!$D$4</definedName>
    <definedName name="QB_ROW_20331" localSheetId="1" hidden="1">Sheet1!$D$11</definedName>
    <definedName name="QB_ROW_21031" localSheetId="1" hidden="1">Sheet1!$D$13</definedName>
    <definedName name="QB_ROW_21331" localSheetId="1" hidden="1">Sheet1!$D$54</definedName>
    <definedName name="QB_ROW_22011" localSheetId="1" hidden="1">Sheet1!$B$56</definedName>
    <definedName name="QB_ROW_22040" localSheetId="1" hidden="1">Sheet1!$E$25</definedName>
    <definedName name="QB_ROW_22311" localSheetId="1" hidden="1">Sheet1!$B$64</definedName>
    <definedName name="QB_ROW_22340" localSheetId="1" hidden="1">Sheet1!$E$27</definedName>
    <definedName name="QB_ROW_23021" localSheetId="1" hidden="1">Sheet1!$C$57</definedName>
    <definedName name="QB_ROW_23321" localSheetId="1" hidden="1">Sheet1!$C$63</definedName>
    <definedName name="QB_ROW_34240" localSheetId="1" hidden="1">Sheet1!$E$9</definedName>
    <definedName name="QB_ROW_37250" localSheetId="1" hidden="1">Sheet1!$F$15</definedName>
    <definedName name="QB_ROW_50250" localSheetId="1" hidden="1">Sheet1!$F$20</definedName>
    <definedName name="QB_ROW_51250" localSheetId="1" hidden="1">Sheet1!$F$19</definedName>
    <definedName name="QB_ROW_52250" localSheetId="1" hidden="1">Sheet1!$F$26</definedName>
    <definedName name="QB_ROW_61040" localSheetId="1" hidden="1">Sheet1!$E$49</definedName>
    <definedName name="QB_ROW_61340" localSheetId="1" hidden="1">Sheet1!$E$53</definedName>
    <definedName name="QB_ROW_63250" localSheetId="1" hidden="1">Sheet1!$F$52</definedName>
    <definedName name="QB_ROW_71250" localSheetId="1" hidden="1">Sheet1!$F$42</definedName>
    <definedName name="QB_ROW_78250" localSheetId="1" hidden="1">Sheet1!$F$50</definedName>
    <definedName name="QB_ROW_86040" localSheetId="1" hidden="1">Sheet1!$E$14</definedName>
    <definedName name="QB_ROW_86321" localSheetId="1" hidden="1">Sheet1!$C$12</definedName>
    <definedName name="QB_ROW_86340" localSheetId="1" hidden="1">Sheet1!$E$24</definedName>
    <definedName name="QB_ROW_88250" localSheetId="1" hidden="1">Sheet1!$F$18</definedName>
    <definedName name="QB_ROW_91250" localSheetId="1" hidden="1">Sheet1!$F$7</definedName>
    <definedName name="QB_ROW_93250" localSheetId="1" hidden="1">Sheet1!$F$17</definedName>
    <definedName name="QB_ROW_96250" localSheetId="1" hidden="1">Sheet1!$F$21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20180228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20180201</definedName>
  </definedNames>
  <calcPr calcId="125725"/>
</workbook>
</file>

<file path=xl/calcChain.xml><?xml version="1.0" encoding="utf-8"?>
<calcChain xmlns="http://schemas.openxmlformats.org/spreadsheetml/2006/main">
  <c r="K65" i="1"/>
  <c r="J65"/>
  <c r="I65"/>
  <c r="H65"/>
  <c r="G65"/>
  <c r="I64"/>
  <c r="G64"/>
  <c r="I63"/>
  <c r="G63"/>
  <c r="I62"/>
  <c r="G62"/>
  <c r="K55"/>
  <c r="J55"/>
  <c r="I55"/>
  <c r="H55"/>
  <c r="G55"/>
  <c r="K54"/>
  <c r="J54"/>
  <c r="I54"/>
  <c r="H54"/>
  <c r="G54"/>
  <c r="K53"/>
  <c r="J53"/>
  <c r="I53"/>
  <c r="H53"/>
  <c r="G53"/>
  <c r="K48"/>
  <c r="J48"/>
  <c r="I48"/>
  <c r="H48"/>
  <c r="G48"/>
  <c r="K43"/>
  <c r="J43"/>
  <c r="I43"/>
  <c r="H43"/>
  <c r="G43"/>
  <c r="K40"/>
  <c r="J40"/>
  <c r="I40"/>
  <c r="H40"/>
  <c r="G40"/>
  <c r="K35"/>
  <c r="J35"/>
  <c r="I35"/>
  <c r="H35"/>
  <c r="G35"/>
  <c r="K27"/>
  <c r="J27"/>
  <c r="I27"/>
  <c r="H27"/>
  <c r="G27"/>
  <c r="K24"/>
  <c r="J24"/>
  <c r="I24"/>
  <c r="H24"/>
  <c r="G24"/>
  <c r="K12"/>
  <c r="J12"/>
  <c r="I12"/>
  <c r="H12"/>
  <c r="G12"/>
  <c r="K11"/>
  <c r="J11"/>
  <c r="I11"/>
  <c r="H11"/>
  <c r="G11"/>
  <c r="I8"/>
  <c r="G8"/>
</calcChain>
</file>

<file path=xl/sharedStrings.xml><?xml version="1.0" encoding="utf-8"?>
<sst xmlns="http://schemas.openxmlformats.org/spreadsheetml/2006/main" count="68" uniqueCount="68">
  <si>
    <t>Feb 18</t>
  </si>
  <si>
    <t>Budget</t>
  </si>
  <si>
    <t>Jan - Feb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</si>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</sst>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6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18955</v>
      </c>
      <c r="H5" s="3">
        <v>18530</v>
      </c>
      <c r="I5" s="3">
        <v>37825</v>
      </c>
      <c r="J5" s="3">
        <v>37060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40</v>
      </c>
      <c r="H7" s="3"/>
      <c r="I7" s="4">
        <v>200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40</v>
      </c>
      <c r="H8" s="3"/>
      <c r="I8" s="3">
        <f>ROUND(SUM(I6:I7),5)</f>
        <v>200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0.53</v>
      </c>
      <c r="H9" s="3"/>
      <c r="I9" s="3">
        <v>1.1499999999999999</v>
      </c>
      <c r="J9" s="3"/>
      <c r="K9" s="3"/>
    </row>
    <row r="10" spans="1:11" ht="15" thickBot="1">
      <c r="A10" s="1"/>
      <c r="B10" s="1"/>
      <c r="C10" s="1"/>
      <c r="D10" s="1"/>
      <c r="E10" s="1" t="s">
        <v>12</v>
      </c>
      <c r="F10" s="1"/>
      <c r="G10" s="5">
        <v>-5108.75</v>
      </c>
      <c r="H10" s="5">
        <v>-5108.75</v>
      </c>
      <c r="I10" s="5">
        <v>-10217.5</v>
      </c>
      <c r="J10" s="5">
        <v>-10217.5</v>
      </c>
      <c r="K10" s="5">
        <v>-61305</v>
      </c>
    </row>
    <row r="11" spans="1:11" ht="15" thickBot="1">
      <c r="A11" s="1"/>
      <c r="B11" s="1"/>
      <c r="C11" s="1"/>
      <c r="D11" s="1" t="s">
        <v>13</v>
      </c>
      <c r="E11" s="1"/>
      <c r="F11" s="1"/>
      <c r="G11" s="6">
        <f>ROUND(SUM(G4:G5)+SUM(G8:G10),5)</f>
        <v>13886.78</v>
      </c>
      <c r="H11" s="6">
        <f>ROUND(SUM(H4:H5)+SUM(H8:H10),5)</f>
        <v>13421.25</v>
      </c>
      <c r="I11" s="6">
        <f>ROUND(SUM(I4:I5)+SUM(I8:I10),5)</f>
        <v>27808.65</v>
      </c>
      <c r="J11" s="6">
        <f>ROUND(SUM(J4:J5)+SUM(J8:J10),5)</f>
        <v>26842.5</v>
      </c>
      <c r="K11" s="6">
        <f>ROUND(SUM(K4:K5)+SUM(K8:K10),5)</f>
        <v>161055</v>
      </c>
    </row>
    <row r="12" spans="1:11">
      <c r="A12" s="1"/>
      <c r="B12" s="1"/>
      <c r="C12" s="1" t="s">
        <v>14</v>
      </c>
      <c r="D12" s="1"/>
      <c r="E12" s="1"/>
      <c r="F12" s="1"/>
      <c r="G12" s="3">
        <f>G11</f>
        <v>13886.78</v>
      </c>
      <c r="H12" s="3">
        <f>H11</f>
        <v>13421.25</v>
      </c>
      <c r="I12" s="3">
        <f>I11</f>
        <v>27808.65</v>
      </c>
      <c r="J12" s="3">
        <f>J11</f>
        <v>26842.5</v>
      </c>
      <c r="K12" s="3">
        <f>K11</f>
        <v>161055</v>
      </c>
    </row>
    <row r="13" spans="1:11">
      <c r="A13" s="1"/>
      <c r="B13" s="1"/>
      <c r="C13" s="1"/>
      <c r="D13" s="1" t="s">
        <v>15</v>
      </c>
      <c r="E13" s="1"/>
      <c r="F13" s="1"/>
      <c r="G13" s="3"/>
      <c r="H13" s="3"/>
      <c r="I13" s="3"/>
      <c r="J13" s="3"/>
      <c r="K13" s="3"/>
    </row>
    <row r="14" spans="1:11">
      <c r="A14" s="1"/>
      <c r="B14" s="1"/>
      <c r="C14" s="1"/>
      <c r="D14" s="1"/>
      <c r="E14" s="1" t="s">
        <v>16</v>
      </c>
      <c r="F14" s="1"/>
      <c r="G14" s="3"/>
      <c r="H14" s="3"/>
      <c r="I14" s="3"/>
      <c r="J14" s="3"/>
      <c r="K14" s="3"/>
    </row>
    <row r="15" spans="1:11">
      <c r="A15" s="1"/>
      <c r="B15" s="1"/>
      <c r="C15" s="1"/>
      <c r="D15" s="1"/>
      <c r="E15" s="1"/>
      <c r="F15" s="1" t="s">
        <v>17</v>
      </c>
      <c r="G15" s="3">
        <v>117.91</v>
      </c>
      <c r="H15" s="3">
        <v>0</v>
      </c>
      <c r="I15" s="3">
        <v>117.91</v>
      </c>
      <c r="J15" s="3">
        <v>0</v>
      </c>
      <c r="K15" s="3">
        <v>100</v>
      </c>
    </row>
    <row r="16" spans="1:11">
      <c r="A16" s="1"/>
      <c r="B16" s="1"/>
      <c r="C16" s="1"/>
      <c r="D16" s="1"/>
      <c r="E16" s="1"/>
      <c r="F16" s="1" t="s">
        <v>18</v>
      </c>
      <c r="G16" s="3">
        <v>0</v>
      </c>
      <c r="H16" s="3">
        <v>0</v>
      </c>
      <c r="I16" s="3">
        <v>1063.28</v>
      </c>
      <c r="J16" s="3">
        <v>0</v>
      </c>
      <c r="K16" s="3">
        <v>1000</v>
      </c>
    </row>
    <row r="17" spans="1:11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60</v>
      </c>
      <c r="J17" s="3">
        <v>0</v>
      </c>
      <c r="K17" s="3">
        <v>100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62.01</v>
      </c>
      <c r="J18" s="3">
        <v>130</v>
      </c>
      <c r="K18" s="3">
        <v>130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18.13</v>
      </c>
      <c r="J19" s="3">
        <v>0</v>
      </c>
      <c r="K19" s="3">
        <v>150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40</v>
      </c>
      <c r="I20" s="3">
        <v>0</v>
      </c>
      <c r="J20" s="3">
        <v>80</v>
      </c>
      <c r="K20" s="3">
        <v>700</v>
      </c>
    </row>
    <row r="21" spans="1:11">
      <c r="A21" s="1"/>
      <c r="B21" s="1"/>
      <c r="C21" s="1"/>
      <c r="D21" s="1"/>
      <c r="E21" s="1"/>
      <c r="F21" s="1" t="s">
        <v>23</v>
      </c>
      <c r="G21" s="3">
        <v>50</v>
      </c>
      <c r="H21" s="3">
        <v>50</v>
      </c>
      <c r="I21" s="3">
        <v>100</v>
      </c>
      <c r="J21" s="3">
        <v>100</v>
      </c>
      <c r="K21" s="3">
        <v>600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0</v>
      </c>
      <c r="K22" s="3">
        <v>275</v>
      </c>
    </row>
    <row r="23" spans="1:11" ht="15" thickBot="1">
      <c r="A23" s="1"/>
      <c r="B23" s="1"/>
      <c r="C23" s="1"/>
      <c r="D23" s="1"/>
      <c r="E23" s="1"/>
      <c r="F23" s="1" t="s">
        <v>25</v>
      </c>
      <c r="G23" s="4">
        <v>0</v>
      </c>
      <c r="H23" s="4"/>
      <c r="I23" s="4">
        <v>80</v>
      </c>
      <c r="J23" s="4"/>
      <c r="K23" s="4"/>
    </row>
    <row r="24" spans="1:11">
      <c r="A24" s="1"/>
      <c r="B24" s="1"/>
      <c r="C24" s="1"/>
      <c r="D24" s="1"/>
      <c r="E24" s="1" t="s">
        <v>26</v>
      </c>
      <c r="F24" s="1"/>
      <c r="G24" s="3">
        <f>ROUND(SUM(G14:G23),5)</f>
        <v>167.91</v>
      </c>
      <c r="H24" s="3">
        <f>ROUND(SUM(H14:H23),5)</f>
        <v>90</v>
      </c>
      <c r="I24" s="3">
        <f>ROUND(SUM(I14:I23),5)</f>
        <v>1501.33</v>
      </c>
      <c r="J24" s="3">
        <f>ROUND(SUM(J14:J23),5)</f>
        <v>310</v>
      </c>
      <c r="K24" s="3">
        <f>ROUND(SUM(K14:K23),5)</f>
        <v>3055</v>
      </c>
    </row>
    <row r="25" spans="1:11">
      <c r="A25" s="1"/>
      <c r="B25" s="1"/>
      <c r="C25" s="1"/>
      <c r="D25" s="1"/>
      <c r="E25" s="1" t="s">
        <v>27</v>
      </c>
      <c r="F25" s="1"/>
      <c r="G25" s="3"/>
      <c r="H25" s="3"/>
      <c r="I25" s="3"/>
      <c r="J25" s="3"/>
      <c r="K25" s="3"/>
    </row>
    <row r="26" spans="1:11" ht="15" thickBot="1">
      <c r="A26" s="1"/>
      <c r="B26" s="1"/>
      <c r="C26" s="1"/>
      <c r="D26" s="1"/>
      <c r="E26" s="1"/>
      <c r="F26" s="1" t="s">
        <v>28</v>
      </c>
      <c r="G26" s="4">
        <v>0</v>
      </c>
      <c r="H26" s="4">
        <v>0</v>
      </c>
      <c r="I26" s="4">
        <v>0</v>
      </c>
      <c r="J26" s="4">
        <v>0</v>
      </c>
      <c r="K26" s="4">
        <v>1500</v>
      </c>
    </row>
    <row r="27" spans="1:11">
      <c r="A27" s="1"/>
      <c r="B27" s="1"/>
      <c r="C27" s="1"/>
      <c r="D27" s="1"/>
      <c r="E27" s="1" t="s">
        <v>29</v>
      </c>
      <c r="F27" s="1"/>
      <c r="G27" s="3">
        <f>ROUND(SUM(G25:G26),5)</f>
        <v>0</v>
      </c>
      <c r="H27" s="3">
        <f>ROUND(SUM(H25:H26),5)</f>
        <v>0</v>
      </c>
      <c r="I27" s="3">
        <f>ROUND(SUM(I25:I26),5)</f>
        <v>0</v>
      </c>
      <c r="J27" s="3">
        <f>ROUND(SUM(J25:J26),5)</f>
        <v>0</v>
      </c>
      <c r="K27" s="3">
        <f>ROUND(SUM(K25:K26),5)</f>
        <v>1500</v>
      </c>
    </row>
    <row r="28" spans="1:11">
      <c r="A28" s="1"/>
      <c r="B28" s="1"/>
      <c r="C28" s="1"/>
      <c r="D28" s="1"/>
      <c r="E28" s="1" t="s">
        <v>30</v>
      </c>
      <c r="F28" s="1"/>
      <c r="G28" s="3"/>
      <c r="H28" s="3"/>
      <c r="I28" s="3"/>
      <c r="J28" s="3"/>
      <c r="K28" s="3"/>
    </row>
    <row r="29" spans="1:11">
      <c r="A29" s="1"/>
      <c r="B29" s="1"/>
      <c r="C29" s="1"/>
      <c r="D29" s="1"/>
      <c r="E29" s="1"/>
      <c r="F29" s="1" t="s">
        <v>31</v>
      </c>
      <c r="G29" s="3">
        <v>111</v>
      </c>
      <c r="H29" s="3">
        <v>100</v>
      </c>
      <c r="I29" s="3">
        <v>333</v>
      </c>
      <c r="J29" s="3">
        <v>200</v>
      </c>
      <c r="K29" s="3">
        <v>1200</v>
      </c>
    </row>
    <row r="30" spans="1:11">
      <c r="A30" s="1"/>
      <c r="B30" s="1"/>
      <c r="C30" s="1"/>
      <c r="D30" s="1"/>
      <c r="E30" s="1"/>
      <c r="F30" s="1" t="s">
        <v>32</v>
      </c>
      <c r="G30" s="3">
        <v>0</v>
      </c>
      <c r="H30" s="3">
        <v>0</v>
      </c>
      <c r="I30" s="3">
        <v>0</v>
      </c>
      <c r="J30" s="3">
        <v>0</v>
      </c>
      <c r="K30" s="3">
        <v>600</v>
      </c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>
        <v>550</v>
      </c>
      <c r="I31" s="3">
        <v>990.28</v>
      </c>
      <c r="J31" s="3">
        <v>1100</v>
      </c>
      <c r="K31" s="3">
        <v>6600</v>
      </c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>
        <v>0</v>
      </c>
      <c r="I32" s="3">
        <v>0</v>
      </c>
      <c r="J32" s="3">
        <v>0</v>
      </c>
      <c r="K32" s="3">
        <v>2000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/>
      <c r="I33" s="3">
        <v>687</v>
      </c>
      <c r="J33" s="3"/>
      <c r="K33" s="3"/>
    </row>
    <row r="34" spans="1:11" ht="15" thickBot="1">
      <c r="A34" s="1"/>
      <c r="B34" s="1"/>
      <c r="C34" s="1"/>
      <c r="D34" s="1"/>
      <c r="E34" s="1"/>
      <c r="F34" s="1" t="s">
        <v>36</v>
      </c>
      <c r="G34" s="4">
        <v>0</v>
      </c>
      <c r="H34" s="4">
        <v>416</v>
      </c>
      <c r="I34" s="4">
        <v>781.5</v>
      </c>
      <c r="J34" s="4">
        <v>832</v>
      </c>
      <c r="K34" s="4">
        <v>2500</v>
      </c>
    </row>
    <row r="35" spans="1:11">
      <c r="A35" s="1"/>
      <c r="B35" s="1"/>
      <c r="C35" s="1"/>
      <c r="D35" s="1"/>
      <c r="E35" s="1" t="s">
        <v>37</v>
      </c>
      <c r="F35" s="1"/>
      <c r="G35" s="3">
        <f>ROUND(SUM(G28:G34),5)</f>
        <v>111</v>
      </c>
      <c r="H35" s="3">
        <f>ROUND(SUM(H28:H34),5)</f>
        <v>1066</v>
      </c>
      <c r="I35" s="3">
        <f>ROUND(SUM(I28:I34),5)</f>
        <v>2791.78</v>
      </c>
      <c r="J35" s="3">
        <f>ROUND(SUM(J28:J34),5)</f>
        <v>2132</v>
      </c>
      <c r="K35" s="3">
        <f>ROUND(SUM(K28:K34),5)</f>
        <v>12900</v>
      </c>
    </row>
    <row r="36" spans="1:11">
      <c r="A36" s="1"/>
      <c r="B36" s="1"/>
      <c r="C36" s="1"/>
      <c r="D36" s="1"/>
      <c r="E36" s="1" t="s">
        <v>38</v>
      </c>
      <c r="F36" s="1"/>
      <c r="G36" s="3"/>
      <c r="H36" s="3"/>
      <c r="I36" s="3"/>
      <c r="J36" s="3"/>
      <c r="K36" s="3"/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180</v>
      </c>
      <c r="I37" s="3">
        <v>0</v>
      </c>
      <c r="J37" s="3">
        <v>360</v>
      </c>
      <c r="K37" s="3">
        <v>2200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900</v>
      </c>
      <c r="I38" s="3">
        <v>40</v>
      </c>
      <c r="J38" s="3">
        <v>1800</v>
      </c>
      <c r="K38" s="3">
        <v>10800</v>
      </c>
    </row>
    <row r="39" spans="1:11" ht="15" thickBot="1">
      <c r="A39" s="1"/>
      <c r="B39" s="1"/>
      <c r="C39" s="1"/>
      <c r="D39" s="1"/>
      <c r="E39" s="1"/>
      <c r="F39" s="1" t="s">
        <v>41</v>
      </c>
      <c r="G39" s="4">
        <v>850</v>
      </c>
      <c r="H39" s="4"/>
      <c r="I39" s="4">
        <v>1700</v>
      </c>
      <c r="J39" s="4"/>
      <c r="K39" s="4"/>
    </row>
    <row r="40" spans="1:11">
      <c r="A40" s="1"/>
      <c r="B40" s="1"/>
      <c r="C40" s="1"/>
      <c r="D40" s="1"/>
      <c r="E40" s="1" t="s">
        <v>42</v>
      </c>
      <c r="F40" s="1"/>
      <c r="G40" s="3">
        <f>ROUND(SUM(G36:G39),5)</f>
        <v>850</v>
      </c>
      <c r="H40" s="3">
        <f>ROUND(SUM(H36:H39),5)</f>
        <v>1080</v>
      </c>
      <c r="I40" s="3">
        <f>ROUND(SUM(I36:I39),5)</f>
        <v>1740</v>
      </c>
      <c r="J40" s="3">
        <f>ROUND(SUM(J36:J39),5)</f>
        <v>2160</v>
      </c>
      <c r="K40" s="3">
        <f>ROUND(SUM(K36:K39),5)</f>
        <v>13000</v>
      </c>
    </row>
    <row r="41" spans="1:11">
      <c r="A41" s="1"/>
      <c r="B41" s="1"/>
      <c r="C41" s="1"/>
      <c r="D41" s="1"/>
      <c r="E41" s="1" t="s">
        <v>43</v>
      </c>
      <c r="F41" s="1"/>
      <c r="G41" s="3"/>
      <c r="H41" s="3"/>
      <c r="I41" s="3"/>
      <c r="J41" s="3"/>
      <c r="K41" s="3"/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6813.32</v>
      </c>
      <c r="H42" s="4">
        <v>6916</v>
      </c>
      <c r="I42" s="4">
        <v>13626.64</v>
      </c>
      <c r="J42" s="4">
        <v>13832</v>
      </c>
      <c r="K42" s="4">
        <v>83000</v>
      </c>
    </row>
    <row r="43" spans="1:11">
      <c r="A43" s="1"/>
      <c r="B43" s="1"/>
      <c r="C43" s="1"/>
      <c r="D43" s="1"/>
      <c r="E43" s="1" t="s">
        <v>45</v>
      </c>
      <c r="F43" s="1"/>
      <c r="G43" s="3">
        <f>ROUND(SUM(G41:G42),5)</f>
        <v>6813.32</v>
      </c>
      <c r="H43" s="3">
        <f>ROUND(SUM(H41:H42),5)</f>
        <v>6916</v>
      </c>
      <c r="I43" s="3">
        <f>ROUND(SUM(I41:I42),5)</f>
        <v>13626.64</v>
      </c>
      <c r="J43" s="3">
        <f>ROUND(SUM(J41:J42),5)</f>
        <v>13832</v>
      </c>
      <c r="K43" s="3">
        <f>ROUND(SUM(K41:K42),5)</f>
        <v>83000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220</v>
      </c>
      <c r="I45" s="3">
        <v>0</v>
      </c>
      <c r="J45" s="3">
        <v>440</v>
      </c>
      <c r="K45" s="3">
        <v>2600</v>
      </c>
    </row>
    <row r="46" spans="1:11">
      <c r="A46" s="1"/>
      <c r="B46" s="1"/>
      <c r="C46" s="1"/>
      <c r="D46" s="1"/>
      <c r="E46" s="1"/>
      <c r="F46" s="1" t="s">
        <v>48</v>
      </c>
      <c r="G46" s="3">
        <v>0</v>
      </c>
      <c r="H46" s="3">
        <v>210</v>
      </c>
      <c r="I46" s="3">
        <v>0</v>
      </c>
      <c r="J46" s="3">
        <v>400</v>
      </c>
      <c r="K46" s="3">
        <v>2500</v>
      </c>
    </row>
    <row r="47" spans="1:11" ht="15" thickBot="1">
      <c r="A47" s="1"/>
      <c r="B47" s="1"/>
      <c r="C47" s="1"/>
      <c r="D47" s="1"/>
      <c r="E47" s="1"/>
      <c r="F47" s="1" t="s">
        <v>49</v>
      </c>
      <c r="G47" s="4">
        <v>0</v>
      </c>
      <c r="H47" s="4">
        <v>333</v>
      </c>
      <c r="I47" s="4">
        <v>0</v>
      </c>
      <c r="J47" s="4">
        <v>670</v>
      </c>
      <c r="K47" s="4">
        <v>4000</v>
      </c>
    </row>
    <row r="48" spans="1:11">
      <c r="A48" s="1"/>
      <c r="B48" s="1"/>
      <c r="C48" s="1"/>
      <c r="D48" s="1"/>
      <c r="E48" s="1" t="s">
        <v>50</v>
      </c>
      <c r="F48" s="1"/>
      <c r="G48" s="3">
        <f>ROUND(SUM(G44:G47),5)</f>
        <v>0</v>
      </c>
      <c r="H48" s="3">
        <f>ROUND(SUM(H44:H47),5)</f>
        <v>763</v>
      </c>
      <c r="I48" s="3">
        <f>ROUND(SUM(I44:I47),5)</f>
        <v>0</v>
      </c>
      <c r="J48" s="3">
        <f>ROUND(SUM(J44:J47),5)</f>
        <v>1510</v>
      </c>
      <c r="K48" s="3">
        <f>ROUND(SUM(K44:K47),5)</f>
        <v>9100</v>
      </c>
    </row>
    <row r="49" spans="1:11">
      <c r="A49" s="1"/>
      <c r="B49" s="1"/>
      <c r="C49" s="1"/>
      <c r="D49" s="1"/>
      <c r="E49" s="1" t="s">
        <v>51</v>
      </c>
      <c r="F49" s="1"/>
      <c r="G49" s="3"/>
      <c r="H49" s="3"/>
      <c r="I49" s="3"/>
      <c r="J49" s="3"/>
      <c r="K49" s="3"/>
    </row>
    <row r="50" spans="1:11">
      <c r="A50" s="1"/>
      <c r="B50" s="1"/>
      <c r="C50" s="1"/>
      <c r="D50" s="1"/>
      <c r="E50" s="1"/>
      <c r="F50" s="1" t="s">
        <v>52</v>
      </c>
      <c r="G50" s="3">
        <v>47.07</v>
      </c>
      <c r="H50" s="3">
        <v>41.5</v>
      </c>
      <c r="I50" s="3">
        <v>105.18</v>
      </c>
      <c r="J50" s="3">
        <v>83</v>
      </c>
      <c r="K50" s="3">
        <v>500</v>
      </c>
    </row>
    <row r="51" spans="1:11">
      <c r="A51" s="1"/>
      <c r="B51" s="1"/>
      <c r="C51" s="1"/>
      <c r="D51" s="1"/>
      <c r="E51" s="1"/>
      <c r="F51" s="1" t="s">
        <v>53</v>
      </c>
      <c r="G51" s="3">
        <v>2828.1</v>
      </c>
      <c r="H51" s="3">
        <v>2833.33</v>
      </c>
      <c r="I51" s="3">
        <v>5656.2</v>
      </c>
      <c r="J51" s="3">
        <v>5666.7</v>
      </c>
      <c r="K51" s="3">
        <v>34000</v>
      </c>
    </row>
    <row r="52" spans="1:11" ht="15" thickBot="1">
      <c r="A52" s="1"/>
      <c r="B52" s="1"/>
      <c r="C52" s="1"/>
      <c r="D52" s="1"/>
      <c r="E52" s="1"/>
      <c r="F52" s="1" t="s">
        <v>54</v>
      </c>
      <c r="G52" s="5">
        <v>71.38</v>
      </c>
      <c r="H52" s="5">
        <v>40</v>
      </c>
      <c r="I52" s="5">
        <v>142.76</v>
      </c>
      <c r="J52" s="5">
        <v>80</v>
      </c>
      <c r="K52" s="5">
        <v>4000</v>
      </c>
    </row>
    <row r="53" spans="1:11" ht="15" thickBot="1">
      <c r="A53" s="1"/>
      <c r="B53" s="1"/>
      <c r="C53" s="1"/>
      <c r="D53" s="1"/>
      <c r="E53" s="1" t="s">
        <v>55</v>
      </c>
      <c r="F53" s="1"/>
      <c r="G53" s="7">
        <f>ROUND(SUM(G49:G52),5)</f>
        <v>2946.55</v>
      </c>
      <c r="H53" s="7">
        <f>ROUND(SUM(H49:H52),5)</f>
        <v>2914.83</v>
      </c>
      <c r="I53" s="7">
        <f>ROUND(SUM(I49:I52),5)</f>
        <v>5904.14</v>
      </c>
      <c r="J53" s="7">
        <f>ROUND(SUM(J49:J52),5)</f>
        <v>5829.7</v>
      </c>
      <c r="K53" s="7">
        <f>ROUND(SUM(K49:K52),5)</f>
        <v>38500</v>
      </c>
    </row>
    <row r="54" spans="1:11" ht="15" thickBot="1">
      <c r="A54" s="1"/>
      <c r="B54" s="1"/>
      <c r="C54" s="1"/>
      <c r="D54" s="1" t="s">
        <v>56</v>
      </c>
      <c r="E54" s="1"/>
      <c r="F54" s="1"/>
      <c r="G54" s="6">
        <f>ROUND(G13+G24+G27+G35+G40+G43+G48+G53,5)</f>
        <v>10888.78</v>
      </c>
      <c r="H54" s="6">
        <f>ROUND(H13+H24+H27+H35+H40+H43+H48+H53,5)</f>
        <v>12829.83</v>
      </c>
      <c r="I54" s="6">
        <f>ROUND(I13+I24+I27+I35+I40+I43+I48+I53,5)</f>
        <v>25563.89</v>
      </c>
      <c r="J54" s="6">
        <f>ROUND(J13+J24+J27+J35+J40+J43+J48+J53,5)</f>
        <v>25773.7</v>
      </c>
      <c r="K54" s="6">
        <f>ROUND(K13+K24+K27+K35+K40+K43+K48+K53,5)</f>
        <v>161055</v>
      </c>
    </row>
    <row r="55" spans="1:11">
      <c r="A55" s="1"/>
      <c r="B55" s="1" t="s">
        <v>57</v>
      </c>
      <c r="C55" s="1"/>
      <c r="D55" s="1"/>
      <c r="E55" s="1"/>
      <c r="F55" s="1"/>
      <c r="G55" s="3">
        <f>ROUND(G3+G12-G54,5)</f>
        <v>2998</v>
      </c>
      <c r="H55" s="3">
        <f>ROUND(H3+H12-H54,5)</f>
        <v>591.41999999999996</v>
      </c>
      <c r="I55" s="3">
        <f>ROUND(I3+I12-I54,5)</f>
        <v>2244.7600000000002</v>
      </c>
      <c r="J55" s="3">
        <f>ROUND(J3+J12-J54,5)</f>
        <v>1068.8</v>
      </c>
      <c r="K55" s="3">
        <f>ROUND(K3+K12-K54,5)</f>
        <v>0</v>
      </c>
    </row>
    <row r="56" spans="1:11">
      <c r="A56" s="1"/>
      <c r="B56" s="1" t="s">
        <v>58</v>
      </c>
      <c r="C56" s="1"/>
      <c r="D56" s="1"/>
      <c r="E56" s="1"/>
      <c r="F56" s="1"/>
      <c r="G56" s="3"/>
      <c r="H56" s="3"/>
      <c r="I56" s="3"/>
      <c r="J56" s="3"/>
      <c r="K56" s="3"/>
    </row>
    <row r="57" spans="1:11">
      <c r="A57" s="1"/>
      <c r="B57" s="1"/>
      <c r="C57" s="1" t="s">
        <v>59</v>
      </c>
      <c r="D57" s="1"/>
      <c r="E57" s="1"/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 t="s">
        <v>60</v>
      </c>
      <c r="E58" s="1"/>
      <c r="F58" s="1"/>
      <c r="G58" s="3">
        <v>0</v>
      </c>
      <c r="H58" s="3"/>
      <c r="I58" s="3">
        <v>47</v>
      </c>
      <c r="J58" s="3"/>
      <c r="K58" s="3"/>
    </row>
    <row r="59" spans="1:11">
      <c r="A59" s="1"/>
      <c r="B59" s="1"/>
      <c r="C59" s="1"/>
      <c r="D59" s="1" t="s">
        <v>61</v>
      </c>
      <c r="E59" s="1"/>
      <c r="F59" s="1"/>
      <c r="G59" s="3"/>
      <c r="H59" s="3"/>
      <c r="I59" s="3"/>
      <c r="J59" s="3"/>
      <c r="K59" s="3"/>
    </row>
    <row r="60" spans="1:11">
      <c r="A60" s="1"/>
      <c r="B60" s="1"/>
      <c r="C60" s="1"/>
      <c r="D60" s="1"/>
      <c r="E60" s="1" t="s">
        <v>62</v>
      </c>
      <c r="F60" s="1"/>
      <c r="G60" s="3">
        <v>5108.75</v>
      </c>
      <c r="H60" s="3"/>
      <c r="I60" s="3">
        <v>10217.5</v>
      </c>
      <c r="J60" s="3"/>
      <c r="K60" s="3"/>
    </row>
    <row r="61" spans="1:11" ht="15" thickBot="1">
      <c r="A61" s="1"/>
      <c r="B61" s="1"/>
      <c r="C61" s="1"/>
      <c r="D61" s="1"/>
      <c r="E61" s="1" t="s">
        <v>63</v>
      </c>
      <c r="F61" s="1"/>
      <c r="G61" s="5">
        <v>49.91</v>
      </c>
      <c r="H61" s="3"/>
      <c r="I61" s="5">
        <v>107.31</v>
      </c>
      <c r="J61" s="3"/>
      <c r="K61" s="3"/>
    </row>
    <row r="62" spans="1:11" ht="15" thickBot="1">
      <c r="A62" s="1"/>
      <c r="B62" s="1"/>
      <c r="C62" s="1"/>
      <c r="D62" s="1" t="s">
        <v>64</v>
      </c>
      <c r="E62" s="1"/>
      <c r="F62" s="1"/>
      <c r="G62" s="7">
        <f>ROUND(SUM(G59:G61),5)</f>
        <v>5158.66</v>
      </c>
      <c r="H62" s="3"/>
      <c r="I62" s="7">
        <f>ROUND(SUM(I59:I61),5)</f>
        <v>10324.81</v>
      </c>
      <c r="J62" s="3"/>
      <c r="K62" s="3"/>
    </row>
    <row r="63" spans="1:11" ht="15" thickBot="1">
      <c r="A63" s="1"/>
      <c r="B63" s="1"/>
      <c r="C63" s="1" t="s">
        <v>65</v>
      </c>
      <c r="D63" s="1"/>
      <c r="E63" s="1"/>
      <c r="F63" s="1"/>
      <c r="G63" s="7">
        <f>ROUND(SUM(G57:G58)+G62,5)</f>
        <v>5158.66</v>
      </c>
      <c r="H63" s="3"/>
      <c r="I63" s="7">
        <f>ROUND(SUM(I57:I58)+I62,5)</f>
        <v>10371.81</v>
      </c>
      <c r="J63" s="3"/>
      <c r="K63" s="3"/>
    </row>
    <row r="64" spans="1:11" ht="15" thickBot="1">
      <c r="A64" s="1"/>
      <c r="B64" s="1" t="s">
        <v>66</v>
      </c>
      <c r="C64" s="1"/>
      <c r="D64" s="1"/>
      <c r="E64" s="1"/>
      <c r="F64" s="1"/>
      <c r="G64" s="7">
        <f>ROUND(G56+G63,5)</f>
        <v>5158.66</v>
      </c>
      <c r="H64" s="5"/>
      <c r="I64" s="7">
        <f>ROUND(I56+I63,5)</f>
        <v>10371.81</v>
      </c>
      <c r="J64" s="5"/>
      <c r="K64" s="5"/>
    </row>
    <row r="65" spans="1:11" s="9" customFormat="1" ht="10.8" thickBot="1">
      <c r="A65" s="1" t="s">
        <v>67</v>
      </c>
      <c r="B65" s="1"/>
      <c r="C65" s="1"/>
      <c r="D65" s="1"/>
      <c r="E65" s="1"/>
      <c r="F65" s="1"/>
      <c r="G65" s="8">
        <f>ROUND(G55+G64,5)</f>
        <v>8156.66</v>
      </c>
      <c r="H65" s="8">
        <f>ROUND(H55+H64,5)</f>
        <v>591.41999999999996</v>
      </c>
      <c r="I65" s="8">
        <f>ROUND(I55+I64,5)</f>
        <v>12616.57</v>
      </c>
      <c r="J65" s="8">
        <f>ROUND(J55+J64,5)</f>
        <v>1068.8</v>
      </c>
      <c r="K65" s="8">
        <f>ROUND(K55+K64,5)</f>
        <v>0</v>
      </c>
    </row>
    <row r="66" spans="1:11" ht="15" thickTop="1"/>
  </sheetData>
  <pageMargins left="0.7" right="0.7" top="0.75" bottom="0.75" header="0.1" footer="0.3"/>
  <pageSetup orientation="portrait" r:id="rId1"/>
  <headerFooter>
    <oddHeader>&amp;L&amp;"Arial,Bold"&amp;8 9:38 AM
&amp;"Arial,Bold"&amp;8 07/05/18
&amp;"Arial,Bold"&amp;8 Accrual Basis&amp;C&amp;"Arial,Bold"&amp;12 Castlewood Ranch Paired Owners Assoc. Inc.
&amp;"Arial,Bold"&amp;14 Profit &amp;&amp; Loss Budget Performance
&amp;"Arial,Bold"&amp;10 February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2018-07-05T15:38:01Z</dcterms:created>
  <dcterms:modified xsi:type="dcterms:W3CDTF">2018-07-05T15:38:25Z</dcterms:modified>
</cp:coreProperties>
</file>