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45" windowWidth="18915" windowHeight="11535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Sheet1!$27:$27,Sheet1!$28:$28,Sheet1!$31:$31,Sheet1!$34:$34,Sheet1!$35:$35,Sheet1!$36:$36,Sheet1!$37:$37,Sheet1!$38:$38,Sheet1!$39:$39,Sheet1!$40:$40,Sheet1!$41:$41,Sheet1!$44:$44,Sheet1!$45:$45,Sheet1!$46:$46,Sheet1!$49:$49,Sheet1!$51:$51</definedName>
    <definedName name="QB_DATA_2" localSheetId="1" hidden="1">Sheet1!$53:$53,Sheet1!$54:$54,Sheet1!$55:$55,Sheet1!$58:$58,Sheet1!$59:$59,Sheet1!$60:$60,Sheet1!$67:$67,Sheet1!$68:$68,Sheet1!$72:$72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Sheet1!$H$29,Sheet1!$I$29,Sheet1!$J$29,Sheet1!$K$29,Sheet1!$G$32,Sheet1!$H$32,Sheet1!$I$32,Sheet1!$J$32,Sheet1!$K$32,Sheet1!$G$42,Sheet1!$H$42,Sheet1!$I$42,Sheet1!$J$42,Sheet1!$K$42,Sheet1!$G$47,Sheet1!$H$47</definedName>
    <definedName name="QB_FORMULA_2" localSheetId="1" hidden="1">Sheet1!$I$47,Sheet1!$J$47,Sheet1!$K$47,Sheet1!$G$50,Sheet1!$H$50,Sheet1!$I$50,Sheet1!$J$50,Sheet1!$K$50,Sheet1!$G$56,Sheet1!$H$56,Sheet1!$I$56,Sheet1!$J$56,Sheet1!$K$56,Sheet1!$G$61,Sheet1!$H$61,Sheet1!$I$61</definedName>
    <definedName name="QB_FORMULA_3" localSheetId="1" hidden="1">Sheet1!$J$61,Sheet1!$K$61,Sheet1!$G$62,Sheet1!$H$62,Sheet1!$I$62,Sheet1!$J$62,Sheet1!$K$62,Sheet1!$G$63,Sheet1!$H$63,Sheet1!$I$63,Sheet1!$J$63,Sheet1!$K$63,Sheet1!$G$69,Sheet1!$H$69,Sheet1!$I$69,Sheet1!$J$69</definedName>
    <definedName name="QB_FORMULA_4" localSheetId="1" hidden="1">Sheet1!$K$69,Sheet1!$G$70,Sheet1!$H$70,Sheet1!$I$70,Sheet1!$J$70,Sheet1!$K$70,Sheet1!$G$73,Sheet1!$H$73,Sheet1!$I$73,Sheet1!$J$73,Sheet1!$K$73,Sheet1!$G$74,Sheet1!$H$74,Sheet1!$I$74,Sheet1!$J$74,Sheet1!$K$74</definedName>
    <definedName name="QB_FORMULA_5" localSheetId="1" hidden="1">Sheet1!$G$75,Sheet1!$H$75,Sheet1!$I$75,Sheet1!$J$75,Sheet1!$K$75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17240" localSheetId="1" hidden="1">Sheet1!$E$51</definedName>
    <definedName name="QB_ROW_121040" localSheetId="1" hidden="1">Sheet1!$E$33</definedName>
    <definedName name="QB_ROW_121340" localSheetId="1" hidden="1">Sheet1!$E$42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6250" localSheetId="1" hidden="1">Sheet1!$F$37</definedName>
    <definedName name="QB_ROW_127250" localSheetId="1" hidden="1">Sheet1!$F$38</definedName>
    <definedName name="QB_ROW_128250" localSheetId="1" hidden="1">Sheet1!$F$39</definedName>
    <definedName name="QB_ROW_130250" localSheetId="1" hidden="1">Sheet1!$F$40</definedName>
    <definedName name="QB_ROW_131250" localSheetId="1" hidden="1">Sheet1!$F$28</definedName>
    <definedName name="QB_ROW_136040" localSheetId="1" hidden="1">Sheet1!$E$43</definedName>
    <definedName name="QB_ROW_136250" localSheetId="1" hidden="1">Sheet1!$F$46</definedName>
    <definedName name="QB_ROW_136340" localSheetId="1" hidden="1">Sheet1!$E$47</definedName>
    <definedName name="QB_ROW_137250" localSheetId="1" hidden="1">Sheet1!$F$44</definedName>
    <definedName name="QB_ROW_141250" localSheetId="1" hidden="1">Sheet1!$F$45</definedName>
    <definedName name="QB_ROW_142040" localSheetId="1" hidden="1">Sheet1!$E$52</definedName>
    <definedName name="QB_ROW_142250" localSheetId="1" hidden="1">Sheet1!$F$55</definedName>
    <definedName name="QB_ROW_142340" localSheetId="1" hidden="1">Sheet1!$E$56</definedName>
    <definedName name="QB_ROW_143250" localSheetId="1" hidden="1">Sheet1!$F$53</definedName>
    <definedName name="QB_ROW_144250" localSheetId="1" hidden="1">Sheet1!$F$54</definedName>
    <definedName name="QB_ROW_147240" localSheetId="1" hidden="1">Sheet1!$E$14</definedName>
    <definedName name="QB_ROW_148250" localSheetId="1" hidden="1">Sheet1!$F$59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Sheet1!$D$66</definedName>
    <definedName name="QB_ROW_170330" localSheetId="1" hidden="1">Sheet1!$D$69</definedName>
    <definedName name="QB_ROW_171240" localSheetId="1" hidden="1">Sheet1!$E$67</definedName>
    <definedName name="QB_ROW_172240" localSheetId="1" hidden="1">Sheet1!$E$68</definedName>
    <definedName name="QB_ROW_176230" localSheetId="1" hidden="1">Sheet1!$D$72</definedName>
    <definedName name="QB_ROW_178250" localSheetId="1" hidden="1">Sheet1!$F$41</definedName>
    <definedName name="QB_ROW_182250" localSheetId="1" hidden="1">Sheet1!$F$7</definedName>
    <definedName name="QB_ROW_18301" localSheetId="1" hidden="1">Sheet1!$A$75</definedName>
    <definedName name="QB_ROW_188240" localSheetId="1" hidden="1">Sheet1!$E$15</definedName>
    <definedName name="QB_ROW_19011" localSheetId="1" hidden="1">Sheet1!$B$3</definedName>
    <definedName name="QB_ROW_19040" localSheetId="1" hidden="1">Sheet1!$E$48</definedName>
    <definedName name="QB_ROW_19311" localSheetId="1" hidden="1">Sheet1!$B$63</definedName>
    <definedName name="QB_ROW_19340" localSheetId="1" hidden="1">Sheet1!$E$50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Sheet1!$D$62</definedName>
    <definedName name="QB_ROW_22011" localSheetId="1" hidden="1">Sheet1!$B$64</definedName>
    <definedName name="QB_ROW_22040" localSheetId="1" hidden="1">Sheet1!$E$30</definedName>
    <definedName name="QB_ROW_22311" localSheetId="1" hidden="1">Sheet1!$B$74</definedName>
    <definedName name="QB_ROW_22340" localSheetId="1" hidden="1">Sheet1!$E$32</definedName>
    <definedName name="QB_ROW_23021" localSheetId="1" hidden="1">Sheet1!$C$65</definedName>
    <definedName name="QB_ROW_23321" localSheetId="1" hidden="1">Sheet1!$C$70</definedName>
    <definedName name="QB_ROW_24021" localSheetId="1" hidden="1">Sheet1!$C$71</definedName>
    <definedName name="QB_ROW_24321" localSheetId="1" hidden="1">Sheet1!$C$73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Sheet1!$E$57</definedName>
    <definedName name="QB_ROW_61340" localSheetId="1" hidden="1">Sheet1!$E$61</definedName>
    <definedName name="QB_ROW_63250" localSheetId="1" hidden="1">Sheet1!$F$60</definedName>
    <definedName name="QB_ROW_71250" localSheetId="1" hidden="1">Sheet1!$F$49</definedName>
    <definedName name="QB_ROW_78250" localSheetId="1" hidden="1">Sheet1!$F$58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20160229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20160201</definedName>
  </definedNames>
  <calcPr calcId="125725"/>
</workbook>
</file>

<file path=xl/calcChain.xml><?xml version="1.0" encoding="utf-8"?>
<calcChain xmlns="http://schemas.openxmlformats.org/spreadsheetml/2006/main">
  <c r="K75" i="1"/>
  <c r="J75"/>
  <c r="I75"/>
  <c r="H75"/>
  <c r="G75"/>
  <c r="K74"/>
  <c r="J74"/>
  <c r="I74"/>
  <c r="H74"/>
  <c r="G74"/>
  <c r="K73"/>
  <c r="J73"/>
  <c r="I73"/>
  <c r="H73"/>
  <c r="G73"/>
  <c r="K70"/>
  <c r="J70"/>
  <c r="I70"/>
  <c r="H70"/>
  <c r="G70"/>
  <c r="K69"/>
  <c r="J69"/>
  <c r="I69"/>
  <c r="H69"/>
  <c r="G69"/>
  <c r="K63"/>
  <c r="J63"/>
  <c r="I63"/>
  <c r="H63"/>
  <c r="G63"/>
  <c r="K62"/>
  <c r="J62"/>
  <c r="I62"/>
  <c r="H62"/>
  <c r="G62"/>
  <c r="K61"/>
  <c r="J61"/>
  <c r="I61"/>
  <c r="H61"/>
  <c r="G61"/>
  <c r="K56"/>
  <c r="J56"/>
  <c r="I56"/>
  <c r="H56"/>
  <c r="G56"/>
  <c r="K50"/>
  <c r="J50"/>
  <c r="I50"/>
  <c r="H50"/>
  <c r="G50"/>
  <c r="K47"/>
  <c r="J47"/>
  <c r="I47"/>
  <c r="H47"/>
  <c r="G47"/>
  <c r="K42"/>
  <c r="J42"/>
  <c r="I42"/>
  <c r="H42"/>
  <c r="G42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<sst xmlns="http://schemas.openxmlformats.org/spreadsheetml/2006/main" count="78" uniqueCount="78">
  <si>
    <t>Feb 16</t>
  </si>
  <si>
    <t>Budget</t>
  </si>
  <si>
    <t>Jan - Feb 16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</si>
  <si>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</si>
  <si>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</si>
  <si>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</si>
  <si>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</si>
  <si>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</si>
  <si>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</si>
  <si>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</si>
  <si>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</si>
  <si>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</si>
  <si>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</si>
  <si>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</si>
  <si>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</si>
  <si>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</si>
  <si>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</si>
  <si>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</si>
  <si>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</si>
  <si>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</si>
  <si>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</si>
  <si>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</si>
  <si>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</si>
  <si>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</si>
  <si>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</si>
  <si>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</si>
  <si>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</si>
  <si>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</si>
  <si>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</si>
  <si>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</si>
  <si>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</si>
  <si>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</si>
  <si>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</si>
  <si>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</si>
  <si>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</si>
  <si>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</si>
  <si>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</si>
  <si>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</si>
  <si>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</si>
  <si>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</si>
  <si>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</si>
  <si>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5335- Lighting Maintenance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</si>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</sst>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6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/>
  <cols>
    <col min="1" max="5" width="3" style="13" customWidth="1"/>
    <col min="6" max="6" width="34" style="13" customWidth="1"/>
    <col min="7" max="8" width="7.85546875" style="14" bestFit="1" customWidth="1"/>
    <col min="9" max="9" width="10.14062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16730</v>
      </c>
      <c r="H5" s="3">
        <v>16350</v>
      </c>
      <c r="I5" s="3">
        <v>33455</v>
      </c>
      <c r="J5" s="3">
        <v>32700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>
      <c r="A8" s="1"/>
      <c r="B8" s="1"/>
      <c r="C8" s="1"/>
      <c r="D8" s="1"/>
      <c r="E8" s="1"/>
      <c r="F8" s="1" t="s">
        <v>10</v>
      </c>
      <c r="G8" s="3">
        <v>40</v>
      </c>
      <c r="H8" s="3">
        <v>158.33000000000001</v>
      </c>
      <c r="I8" s="3">
        <v>60</v>
      </c>
      <c r="J8" s="3">
        <v>316.7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ht="15.75" thickBot="1">
      <c r="A10" s="1"/>
      <c r="B10" s="1"/>
      <c r="C10" s="1"/>
      <c r="D10" s="1"/>
      <c r="E10" s="1"/>
      <c r="F10" s="1" t="s">
        <v>12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40</v>
      </c>
      <c r="H11" s="3">
        <f>ROUND(SUM(H6:H10),5)</f>
        <v>158.33000000000001</v>
      </c>
      <c r="I11" s="3">
        <f>ROUND(SUM(I6:I10),5)</f>
        <v>60</v>
      </c>
      <c r="J11" s="3">
        <f>ROUND(SUM(J6:J10),5)</f>
        <v>316.7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>
      <c r="A13" s="1"/>
      <c r="B13" s="1"/>
      <c r="C13" s="1"/>
      <c r="D13" s="1"/>
      <c r="E13" s="1" t="s">
        <v>15</v>
      </c>
      <c r="F13" s="1"/>
      <c r="G13" s="3">
        <v>1.1599999999999999</v>
      </c>
      <c r="H13" s="3">
        <v>0</v>
      </c>
      <c r="I13" s="3">
        <v>2.61</v>
      </c>
      <c r="J13" s="3">
        <v>0</v>
      </c>
      <c r="K13" s="3">
        <v>0</v>
      </c>
    </row>
    <row r="14" spans="1:11">
      <c r="A14" s="1"/>
      <c r="B14" s="1"/>
      <c r="C14" s="1"/>
      <c r="D14" s="1"/>
      <c r="E14" s="1" t="s">
        <v>16</v>
      </c>
      <c r="F14" s="1"/>
      <c r="G14" s="3">
        <v>-5000</v>
      </c>
      <c r="H14" s="3">
        <v>-5000</v>
      </c>
      <c r="I14" s="3">
        <v>-10000</v>
      </c>
      <c r="J14" s="3">
        <v>-10000</v>
      </c>
      <c r="K14" s="3">
        <v>-60000</v>
      </c>
    </row>
    <row r="15" spans="1:11" ht="15.75" thickBot="1">
      <c r="A15" s="1"/>
      <c r="B15" s="1"/>
      <c r="C15" s="1"/>
      <c r="D15" s="1"/>
      <c r="E15" s="1" t="s">
        <v>17</v>
      </c>
      <c r="F15" s="1"/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.7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11771.16</v>
      </c>
      <c r="H16" s="6">
        <f>ROUND(SUM(H4:H5)+SUM(H11:H15),5)</f>
        <v>11508.33</v>
      </c>
      <c r="I16" s="6">
        <f>ROUND(SUM(I4:I5)+SUM(I11:I15),5)</f>
        <v>23517.61</v>
      </c>
      <c r="J16" s="6">
        <f>ROUND(SUM(J4:J5)+SUM(J11:J15),5)</f>
        <v>23016.7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11771.16</v>
      </c>
      <c r="H17" s="3">
        <f>H16</f>
        <v>11508.33</v>
      </c>
      <c r="I17" s="3">
        <f>I16</f>
        <v>23517.61</v>
      </c>
      <c r="J17" s="3">
        <f>J16</f>
        <v>23016.7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82.41</v>
      </c>
      <c r="H20" s="3">
        <v>0</v>
      </c>
      <c r="I20" s="3">
        <v>82.41</v>
      </c>
      <c r="J20" s="3">
        <v>0</v>
      </c>
      <c r="K20" s="3">
        <v>180</v>
      </c>
    </row>
    <row r="21" spans="1:11">
      <c r="A21" s="1"/>
      <c r="B21" s="1"/>
      <c r="C21" s="1"/>
      <c r="D21" s="1"/>
      <c r="E21" s="1"/>
      <c r="F21" s="1" t="s">
        <v>23</v>
      </c>
      <c r="G21" s="3">
        <v>241.29</v>
      </c>
      <c r="H21" s="3">
        <v>20</v>
      </c>
      <c r="I21" s="3">
        <v>241.29</v>
      </c>
      <c r="J21" s="3">
        <v>40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30</v>
      </c>
      <c r="I22" s="3">
        <v>10</v>
      </c>
      <c r="J22" s="3">
        <v>30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77.67</v>
      </c>
      <c r="J23" s="3">
        <v>35</v>
      </c>
      <c r="K23" s="3">
        <v>75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16.649999999999999</v>
      </c>
      <c r="I24" s="3">
        <v>0</v>
      </c>
      <c r="J24" s="3">
        <v>33.299999999999997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0</v>
      </c>
      <c r="H25" s="3">
        <v>10</v>
      </c>
      <c r="I25" s="3">
        <v>0</v>
      </c>
      <c r="J25" s="3">
        <v>20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100</v>
      </c>
      <c r="J26" s="3">
        <v>100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0</v>
      </c>
      <c r="I27" s="3">
        <v>0</v>
      </c>
      <c r="J27" s="3">
        <v>0</v>
      </c>
      <c r="K27" s="3">
        <v>275</v>
      </c>
    </row>
    <row r="28" spans="1:11" ht="15.75" thickBot="1">
      <c r="A28" s="1"/>
      <c r="B28" s="1"/>
      <c r="C28" s="1"/>
      <c r="D28" s="1"/>
      <c r="E28" s="1"/>
      <c r="F28" s="1" t="s">
        <v>30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373.7</v>
      </c>
      <c r="H29" s="3">
        <f>ROUND(SUM(H19:H28),5)</f>
        <v>126.65</v>
      </c>
      <c r="I29" s="3">
        <f>ROUND(SUM(I19:I28),5)</f>
        <v>511.37</v>
      </c>
      <c r="J29" s="3">
        <f>ROUND(SUM(J19:J28),5)</f>
        <v>258.3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.75" thickBot="1">
      <c r="A31" s="1"/>
      <c r="B31" s="1"/>
      <c r="C31" s="1"/>
      <c r="D31" s="1"/>
      <c r="E31" s="1"/>
      <c r="F31" s="1" t="s">
        <v>33</v>
      </c>
      <c r="G31" s="4">
        <v>0</v>
      </c>
      <c r="H31" s="4">
        <v>80</v>
      </c>
      <c r="I31" s="4">
        <v>0</v>
      </c>
      <c r="J31" s="4">
        <v>160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0</v>
      </c>
      <c r="H32" s="3">
        <f>ROUND(SUM(H30:H31),5)</f>
        <v>80</v>
      </c>
      <c r="I32" s="3">
        <f>ROUND(SUM(I30:I31),5)</f>
        <v>0</v>
      </c>
      <c r="J32" s="3">
        <f>ROUND(SUM(J30:J31),5)</f>
        <v>160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134</v>
      </c>
      <c r="H34" s="3">
        <v>75</v>
      </c>
      <c r="I34" s="3">
        <v>134</v>
      </c>
      <c r="J34" s="3">
        <v>150</v>
      </c>
      <c r="K34" s="3">
        <v>900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0</v>
      </c>
      <c r="K35" s="3">
        <v>800</v>
      </c>
    </row>
    <row r="36" spans="1:11">
      <c r="A36" s="1"/>
      <c r="B36" s="1"/>
      <c r="C36" s="1"/>
      <c r="D36" s="1"/>
      <c r="E36" s="1"/>
      <c r="F36" s="1" t="s">
        <v>38</v>
      </c>
      <c r="G36" s="3">
        <v>556.25</v>
      </c>
      <c r="H36" s="3">
        <v>475</v>
      </c>
      <c r="I36" s="3">
        <v>1469.42</v>
      </c>
      <c r="J36" s="3">
        <v>950</v>
      </c>
      <c r="K36" s="3">
        <v>5700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0</v>
      </c>
      <c r="I37" s="3">
        <v>0</v>
      </c>
      <c r="J37" s="3">
        <v>0</v>
      </c>
      <c r="K37" s="3">
        <v>250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0</v>
      </c>
      <c r="I38" s="3">
        <v>0</v>
      </c>
      <c r="J38" s="3">
        <v>0</v>
      </c>
      <c r="K38" s="3">
        <v>2500</v>
      </c>
    </row>
    <row r="39" spans="1:11">
      <c r="A39" s="1"/>
      <c r="B39" s="1"/>
      <c r="C39" s="1"/>
      <c r="D39" s="1"/>
      <c r="E39" s="1"/>
      <c r="F39" s="1" t="s">
        <v>41</v>
      </c>
      <c r="G39" s="3">
        <v>360</v>
      </c>
      <c r="H39" s="3"/>
      <c r="I39" s="3">
        <v>360</v>
      </c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729.8</v>
      </c>
      <c r="H40" s="3">
        <v>500</v>
      </c>
      <c r="I40" s="3">
        <v>729.8</v>
      </c>
      <c r="J40" s="3">
        <v>1000</v>
      </c>
      <c r="K40" s="3">
        <v>3000</v>
      </c>
    </row>
    <row r="41" spans="1:11" ht="15.75" thickBot="1">
      <c r="A41" s="1"/>
      <c r="B41" s="1"/>
      <c r="C41" s="1"/>
      <c r="D41" s="1"/>
      <c r="E41" s="1"/>
      <c r="F41" s="1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1"/>
      <c r="B42" s="1"/>
      <c r="C42" s="1"/>
      <c r="D42" s="1"/>
      <c r="E42" s="1" t="s">
        <v>44</v>
      </c>
      <c r="F42" s="1"/>
      <c r="G42" s="3">
        <f>ROUND(SUM(G33:G41),5)</f>
        <v>1780.05</v>
      </c>
      <c r="H42" s="3">
        <f>ROUND(SUM(H33:H41),5)</f>
        <v>1050</v>
      </c>
      <c r="I42" s="3">
        <f>ROUND(SUM(I33:I41),5)</f>
        <v>2693.22</v>
      </c>
      <c r="J42" s="3">
        <f>ROUND(SUM(J33:J41),5)</f>
        <v>2100</v>
      </c>
      <c r="K42" s="3">
        <f>ROUND(SUM(K33:K41),5)</f>
        <v>13150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185</v>
      </c>
      <c r="I44" s="3">
        <v>0</v>
      </c>
      <c r="J44" s="3">
        <v>370</v>
      </c>
      <c r="K44" s="3">
        <v>2200</v>
      </c>
    </row>
    <row r="45" spans="1:11">
      <c r="A45" s="1"/>
      <c r="B45" s="1"/>
      <c r="C45" s="1"/>
      <c r="D45" s="1"/>
      <c r="E45" s="1"/>
      <c r="F45" s="1" t="s">
        <v>47</v>
      </c>
      <c r="G45" s="3">
        <v>0</v>
      </c>
      <c r="H45" s="3">
        <v>900</v>
      </c>
      <c r="I45" s="3">
        <v>0</v>
      </c>
      <c r="J45" s="3">
        <v>1800</v>
      </c>
      <c r="K45" s="3">
        <v>10800</v>
      </c>
    </row>
    <row r="46" spans="1:11" ht="15.75" thickBot="1">
      <c r="A46" s="1"/>
      <c r="B46" s="1"/>
      <c r="C46" s="1"/>
      <c r="D46" s="1"/>
      <c r="E46" s="1"/>
      <c r="F46" s="1" t="s">
        <v>48</v>
      </c>
      <c r="G46" s="4">
        <v>850</v>
      </c>
      <c r="H46" s="4">
        <v>0</v>
      </c>
      <c r="I46" s="4">
        <v>1900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ROUND(SUM(G43:G46),5)</f>
        <v>850</v>
      </c>
      <c r="H47" s="3">
        <f>ROUND(SUM(H43:H46),5)</f>
        <v>1085</v>
      </c>
      <c r="I47" s="3">
        <f>ROUND(SUM(I43:I46),5)</f>
        <v>1900</v>
      </c>
      <c r="J47" s="3">
        <f>ROUND(SUM(J43:J46),5)</f>
        <v>2170</v>
      </c>
      <c r="K47" s="3">
        <f>ROUND(SUM(K43:K46),5)</f>
        <v>13000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 ht="15.75" thickBot="1">
      <c r="A49" s="1"/>
      <c r="B49" s="1"/>
      <c r="C49" s="1"/>
      <c r="D49" s="1"/>
      <c r="E49" s="1"/>
      <c r="F49" s="1" t="s">
        <v>51</v>
      </c>
      <c r="G49" s="4">
        <v>4611.4799999999996</v>
      </c>
      <c r="H49" s="4">
        <v>4650</v>
      </c>
      <c r="I49" s="4">
        <v>9222.9599999999991</v>
      </c>
      <c r="J49" s="4">
        <v>9300</v>
      </c>
      <c r="K49" s="4">
        <v>63900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ROUND(SUM(G48:G49),5)</f>
        <v>4611.4799999999996</v>
      </c>
      <c r="H50" s="3">
        <f>ROUND(SUM(H48:H49),5)</f>
        <v>4650</v>
      </c>
      <c r="I50" s="3">
        <f>ROUND(SUM(I48:I49),5)</f>
        <v>9222.9599999999991</v>
      </c>
      <c r="J50" s="3">
        <f>ROUND(SUM(J48:J49),5)</f>
        <v>9300</v>
      </c>
      <c r="K50" s="3">
        <f>ROUND(SUM(K48:K49),5)</f>
        <v>63900</v>
      </c>
    </row>
    <row r="51" spans="1:11">
      <c r="A51" s="1"/>
      <c r="B51" s="1"/>
      <c r="C51" s="1"/>
      <c r="D51" s="1"/>
      <c r="E51" s="1" t="s">
        <v>53</v>
      </c>
      <c r="F51" s="1"/>
      <c r="G51" s="3">
        <v>0</v>
      </c>
      <c r="H51" s="3">
        <v>0</v>
      </c>
      <c r="I51" s="3">
        <v>0</v>
      </c>
      <c r="J51" s="3">
        <v>0</v>
      </c>
      <c r="K51" s="3">
        <v>2100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0</v>
      </c>
      <c r="H53" s="3">
        <v>214</v>
      </c>
      <c r="I53" s="3">
        <v>0</v>
      </c>
      <c r="J53" s="3">
        <v>430</v>
      </c>
      <c r="K53" s="3">
        <v>2570</v>
      </c>
    </row>
    <row r="54" spans="1:11">
      <c r="A54" s="1"/>
      <c r="B54" s="1"/>
      <c r="C54" s="1"/>
      <c r="D54" s="1"/>
      <c r="E54" s="1"/>
      <c r="F54" s="1" t="s">
        <v>56</v>
      </c>
      <c r="G54" s="3">
        <v>0</v>
      </c>
      <c r="H54" s="3">
        <v>210</v>
      </c>
      <c r="I54" s="3">
        <v>0</v>
      </c>
      <c r="J54" s="3">
        <v>420</v>
      </c>
      <c r="K54" s="3">
        <v>2500</v>
      </c>
    </row>
    <row r="55" spans="1:11" ht="15.75" thickBot="1">
      <c r="A55" s="1"/>
      <c r="B55" s="1"/>
      <c r="C55" s="1"/>
      <c r="D55" s="1"/>
      <c r="E55" s="1"/>
      <c r="F55" s="1" t="s">
        <v>57</v>
      </c>
      <c r="G55" s="4">
        <v>0</v>
      </c>
      <c r="H55" s="4">
        <v>0</v>
      </c>
      <c r="I55" s="4">
        <v>0</v>
      </c>
      <c r="J55" s="4">
        <v>0</v>
      </c>
      <c r="K55" s="4">
        <v>4000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0</v>
      </c>
      <c r="H56" s="3">
        <f>ROUND(SUM(H52:H55),5)</f>
        <v>424</v>
      </c>
      <c r="I56" s="3">
        <f>ROUND(SUM(I52:I55),5)</f>
        <v>0</v>
      </c>
      <c r="J56" s="3">
        <f>ROUND(SUM(J52:J55),5)</f>
        <v>850</v>
      </c>
      <c r="K56" s="3">
        <f>ROUND(SUM(K52:K55),5)</f>
        <v>9070</v>
      </c>
    </row>
    <row r="57" spans="1:11">
      <c r="A57" s="1"/>
      <c r="B57" s="1"/>
      <c r="C57" s="1"/>
      <c r="D57" s="1"/>
      <c r="E57" s="1" t="s">
        <v>59</v>
      </c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/>
      <c r="E58" s="1"/>
      <c r="F58" s="1" t="s">
        <v>60</v>
      </c>
      <c r="G58" s="3">
        <v>57.07</v>
      </c>
      <c r="H58" s="3">
        <v>50</v>
      </c>
      <c r="I58" s="3">
        <v>104.29</v>
      </c>
      <c r="J58" s="3">
        <v>100</v>
      </c>
      <c r="K58" s="3">
        <v>600</v>
      </c>
    </row>
    <row r="59" spans="1:11">
      <c r="A59" s="1"/>
      <c r="B59" s="1"/>
      <c r="C59" s="1"/>
      <c r="D59" s="1"/>
      <c r="E59" s="1"/>
      <c r="F59" s="1" t="s">
        <v>61</v>
      </c>
      <c r="G59" s="3">
        <v>2631.72</v>
      </c>
      <c r="H59" s="3">
        <v>2465</v>
      </c>
      <c r="I59" s="3">
        <v>5141.72</v>
      </c>
      <c r="J59" s="3">
        <v>4930</v>
      </c>
      <c r="K59" s="3">
        <v>29500</v>
      </c>
    </row>
    <row r="60" spans="1:11" ht="15.75" thickBot="1">
      <c r="A60" s="1"/>
      <c r="B60" s="1"/>
      <c r="C60" s="1"/>
      <c r="D60" s="1"/>
      <c r="E60" s="1"/>
      <c r="F60" s="1" t="s">
        <v>62</v>
      </c>
      <c r="G60" s="5">
        <v>71.38</v>
      </c>
      <c r="H60" s="5">
        <v>75</v>
      </c>
      <c r="I60" s="5">
        <v>141.24</v>
      </c>
      <c r="J60" s="5">
        <v>145</v>
      </c>
      <c r="K60" s="5">
        <v>3350</v>
      </c>
    </row>
    <row r="61" spans="1:11" ht="15.75" thickBot="1">
      <c r="A61" s="1"/>
      <c r="B61" s="1"/>
      <c r="C61" s="1"/>
      <c r="D61" s="1"/>
      <c r="E61" s="1" t="s">
        <v>63</v>
      </c>
      <c r="F61" s="1"/>
      <c r="G61" s="7">
        <f>ROUND(SUM(G57:G60),5)</f>
        <v>2760.17</v>
      </c>
      <c r="H61" s="7">
        <f>ROUND(SUM(H57:H60),5)</f>
        <v>2590</v>
      </c>
      <c r="I61" s="7">
        <f>ROUND(SUM(I57:I60),5)</f>
        <v>5387.25</v>
      </c>
      <c r="J61" s="7">
        <f>ROUND(SUM(J57:J60),5)</f>
        <v>5175</v>
      </c>
      <c r="K61" s="7">
        <f>ROUND(SUM(K57:K60),5)</f>
        <v>33450</v>
      </c>
    </row>
    <row r="62" spans="1:11" ht="15.75" thickBot="1">
      <c r="A62" s="1"/>
      <c r="B62" s="1"/>
      <c r="C62" s="1"/>
      <c r="D62" s="1" t="s">
        <v>64</v>
      </c>
      <c r="E62" s="1"/>
      <c r="F62" s="1"/>
      <c r="G62" s="6">
        <f>ROUND(G18+G29+G32+G42+G47+SUM(G50:G51)+G56+G61,5)</f>
        <v>10375.4</v>
      </c>
      <c r="H62" s="6">
        <f>ROUND(H18+H29+H32+H42+H47+SUM(H50:H51)+H56+H61,5)</f>
        <v>10005.65</v>
      </c>
      <c r="I62" s="6">
        <f>ROUND(I18+I29+I32+I42+I47+SUM(I50:I51)+I56+I61,5)</f>
        <v>19714.8</v>
      </c>
      <c r="J62" s="6">
        <f>ROUND(J18+J29+J32+J42+J47+SUM(J50:J51)+J56+J61,5)</f>
        <v>20013.3</v>
      </c>
      <c r="K62" s="6">
        <f>ROUND(K18+K29+K32+K42+K47+SUM(K50:K51)+K56+K61,5)</f>
        <v>138100</v>
      </c>
    </row>
    <row r="63" spans="1:11">
      <c r="A63" s="1"/>
      <c r="B63" s="1" t="s">
        <v>65</v>
      </c>
      <c r="C63" s="1"/>
      <c r="D63" s="1"/>
      <c r="E63" s="1"/>
      <c r="F63" s="1"/>
      <c r="G63" s="3">
        <f>ROUND(G3+G17-G62,5)</f>
        <v>1395.76</v>
      </c>
      <c r="H63" s="3">
        <f>ROUND(H3+H17-H62,5)</f>
        <v>1502.68</v>
      </c>
      <c r="I63" s="3">
        <f>ROUND(I3+I17-I62,5)</f>
        <v>3802.81</v>
      </c>
      <c r="J63" s="3">
        <f>ROUND(J3+J17-J62,5)</f>
        <v>3003.4</v>
      </c>
      <c r="K63" s="3">
        <f>ROUND(K3+K17-K62,5)</f>
        <v>0</v>
      </c>
    </row>
    <row r="64" spans="1:11">
      <c r="A64" s="1"/>
      <c r="B64" s="1" t="s">
        <v>66</v>
      </c>
      <c r="C64" s="1"/>
      <c r="D64" s="1"/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 t="s">
        <v>67</v>
      </c>
      <c r="D65" s="1"/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/>
      <c r="D66" s="1" t="s">
        <v>68</v>
      </c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/>
      <c r="E67" s="1" t="s">
        <v>69</v>
      </c>
      <c r="F67" s="1"/>
      <c r="G67" s="3">
        <v>5000</v>
      </c>
      <c r="H67" s="3">
        <v>5000</v>
      </c>
      <c r="I67" s="3">
        <v>10000</v>
      </c>
      <c r="J67" s="3">
        <v>10000</v>
      </c>
      <c r="K67" s="3">
        <v>60000</v>
      </c>
    </row>
    <row r="68" spans="1:11" ht="15.75" thickBot="1">
      <c r="A68" s="1"/>
      <c r="B68" s="1"/>
      <c r="C68" s="1"/>
      <c r="D68" s="1"/>
      <c r="E68" s="1" t="s">
        <v>70</v>
      </c>
      <c r="F68" s="1"/>
      <c r="G68" s="5">
        <v>5.88</v>
      </c>
      <c r="H68" s="5">
        <v>40</v>
      </c>
      <c r="I68" s="5">
        <v>13.05</v>
      </c>
      <c r="J68" s="5">
        <v>80</v>
      </c>
      <c r="K68" s="5">
        <v>500</v>
      </c>
    </row>
    <row r="69" spans="1:11" ht="15.75" thickBot="1">
      <c r="A69" s="1"/>
      <c r="B69" s="1"/>
      <c r="C69" s="1"/>
      <c r="D69" s="1" t="s">
        <v>71</v>
      </c>
      <c r="E69" s="1"/>
      <c r="F69" s="1"/>
      <c r="G69" s="6">
        <f>ROUND(SUM(G66:G68),5)</f>
        <v>5005.88</v>
      </c>
      <c r="H69" s="6">
        <f>ROUND(SUM(H66:H68),5)</f>
        <v>5040</v>
      </c>
      <c r="I69" s="6">
        <f>ROUND(SUM(I66:I68),5)</f>
        <v>10013.049999999999</v>
      </c>
      <c r="J69" s="6">
        <f>ROUND(SUM(J66:J68),5)</f>
        <v>10080</v>
      </c>
      <c r="K69" s="6">
        <f>ROUND(SUM(K66:K68),5)</f>
        <v>60500</v>
      </c>
    </row>
    <row r="70" spans="1:11">
      <c r="A70" s="1"/>
      <c r="B70" s="1"/>
      <c r="C70" s="1" t="s">
        <v>72</v>
      </c>
      <c r="D70" s="1"/>
      <c r="E70" s="1"/>
      <c r="F70" s="1"/>
      <c r="G70" s="3">
        <f>ROUND(G65+G69,5)</f>
        <v>5005.88</v>
      </c>
      <c r="H70" s="3">
        <f>ROUND(H65+H69,5)</f>
        <v>5040</v>
      </c>
      <c r="I70" s="3">
        <f>ROUND(I65+I69,5)</f>
        <v>10013.049999999999</v>
      </c>
      <c r="J70" s="3">
        <f>ROUND(J65+J69,5)</f>
        <v>10080</v>
      </c>
      <c r="K70" s="3">
        <f>ROUND(K65+K69,5)</f>
        <v>60500</v>
      </c>
    </row>
    <row r="71" spans="1:11">
      <c r="A71" s="1"/>
      <c r="B71" s="1"/>
      <c r="C71" s="1" t="s">
        <v>73</v>
      </c>
      <c r="D71" s="1"/>
      <c r="E71" s="1"/>
      <c r="F71" s="1"/>
      <c r="G71" s="3"/>
      <c r="H71" s="3"/>
      <c r="I71" s="3"/>
      <c r="J71" s="3"/>
      <c r="K71" s="3"/>
    </row>
    <row r="72" spans="1:11" ht="15.75" thickBot="1">
      <c r="A72" s="1"/>
      <c r="B72" s="1"/>
      <c r="C72" s="1"/>
      <c r="D72" s="1" t="s">
        <v>74</v>
      </c>
      <c r="E72" s="1"/>
      <c r="F72" s="1"/>
      <c r="G72" s="5">
        <v>0</v>
      </c>
      <c r="H72" s="5">
        <v>0</v>
      </c>
      <c r="I72" s="5">
        <v>0</v>
      </c>
      <c r="J72" s="5">
        <v>0</v>
      </c>
      <c r="K72" s="5">
        <v>0</v>
      </c>
    </row>
    <row r="73" spans="1:11" ht="15.75" thickBot="1">
      <c r="A73" s="1"/>
      <c r="B73" s="1"/>
      <c r="C73" s="1" t="s">
        <v>75</v>
      </c>
      <c r="D73" s="1"/>
      <c r="E73" s="1"/>
      <c r="F73" s="1"/>
      <c r="G73" s="7">
        <f>ROUND(SUM(G71:G72),5)</f>
        <v>0</v>
      </c>
      <c r="H73" s="7">
        <f>ROUND(SUM(H71:H72),5)</f>
        <v>0</v>
      </c>
      <c r="I73" s="7">
        <f>ROUND(SUM(I71:I72),5)</f>
        <v>0</v>
      </c>
      <c r="J73" s="7">
        <f>ROUND(SUM(J71:J72),5)</f>
        <v>0</v>
      </c>
      <c r="K73" s="7">
        <f>ROUND(SUM(K71:K72),5)</f>
        <v>0</v>
      </c>
    </row>
    <row r="74" spans="1:11" ht="15.75" thickBot="1">
      <c r="A74" s="1"/>
      <c r="B74" s="1" t="s">
        <v>76</v>
      </c>
      <c r="C74" s="1"/>
      <c r="D74" s="1"/>
      <c r="E74" s="1"/>
      <c r="F74" s="1"/>
      <c r="G74" s="7">
        <f>ROUND(G64+G70-G73,5)</f>
        <v>5005.88</v>
      </c>
      <c r="H74" s="7">
        <f>ROUND(H64+H70-H73,5)</f>
        <v>5040</v>
      </c>
      <c r="I74" s="7">
        <f>ROUND(I64+I70-I73,5)</f>
        <v>10013.049999999999</v>
      </c>
      <c r="J74" s="7">
        <f>ROUND(J64+J70-J73,5)</f>
        <v>10080</v>
      </c>
      <c r="K74" s="7">
        <f>ROUND(K64+K70-K73,5)</f>
        <v>60500</v>
      </c>
    </row>
    <row r="75" spans="1:11" s="9" customFormat="1" ht="12" thickBot="1">
      <c r="A75" s="1" t="s">
        <v>77</v>
      </c>
      <c r="B75" s="1"/>
      <c r="C75" s="1"/>
      <c r="D75" s="1"/>
      <c r="E75" s="1"/>
      <c r="F75" s="1"/>
      <c r="G75" s="8">
        <f>ROUND(G63+G74,5)</f>
        <v>6401.64</v>
      </c>
      <c r="H75" s="8">
        <f>ROUND(H63+H74,5)</f>
        <v>6542.68</v>
      </c>
      <c r="I75" s="8">
        <f>ROUND(I63+I74,5)</f>
        <v>13815.86</v>
      </c>
      <c r="J75" s="8">
        <f>ROUND(J63+J74,5)</f>
        <v>13083.4</v>
      </c>
      <c r="K75" s="8">
        <f>ROUND(K63+K74,5)</f>
        <v>60500</v>
      </c>
    </row>
    <row r="76" spans="1:11" ht="15.75" thickTop="1"/>
  </sheetData>
  <pageMargins left="0.7" right="0.7" top="0.75" bottom="0.75" header="0.1" footer="0.3"/>
  <pageSetup orientation="landscape" r:id="rId1"/>
  <headerFooter>
    <oddHeader>&amp;L&amp;"Arial,Bold"&amp;8 11:36 AM
&amp;"Arial,Bold"&amp;8 03/09/16
&amp;"Arial,Bold"&amp;8 Accrual Basis&amp;C&amp;"Arial,Bold"&amp;12 Castlewood Ranch Paired Owners Assoc. Inc.
&amp;"Arial,Bold"&amp;14 Profit &amp;&amp; Loss Budget Performance
&amp;"Arial,Bold"&amp;10 February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2016-03-09T18:37:25Z</cp:lastPrinted>
  <dcterms:created xsi:type="dcterms:W3CDTF">2016-03-09T18:36:45Z</dcterms:created>
  <dcterms:modified xsi:type="dcterms:W3CDTF">2016-03-09T18:37:38Z</dcterms:modified>
</cp:coreProperties>
</file>