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0835" windowHeight="10515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Sheet1!$5:$5,Sheet1!$7:$7,Sheet1!$8:$8,Sheet1!$10:$10,Sheet1!$11:$11,Sheet1!$12:$12,Sheet1!$17:$17,Sheet1!$18:$18,Sheet1!$19:$19,Sheet1!$20:$20,Sheet1!$21:$21,Sheet1!$22:$22,Sheet1!$23:$23,Sheet1!$24:$24,Sheet1!$25:$25,Sheet1!$28:$28</definedName>
    <definedName name="QB_DATA_1" localSheetId="1" hidden="1">Sheet1!$31:$31,Sheet1!$32:$32,Sheet1!$33:$33,Sheet1!$34:$34,Sheet1!$35:$35,Sheet1!$36:$36,Sheet1!$39:$39,Sheet1!$40:$40,Sheet1!$41:$41,Sheet1!$44:$44,Sheet1!$47:$47,Sheet1!$48:$48,Sheet1!$49:$49,Sheet1!$52:$52,Sheet1!$53:$53,Sheet1!$54:$54</definedName>
    <definedName name="QB_DATA_2" localSheetId="1" hidden="1">Sheet1!$61:$61,Sheet1!$62:$62,Sheet1!$66:$66</definedName>
    <definedName name="QB_FORMULA_0" localSheetId="1" hidden="1">Sheet1!$G$9,Sheet1!$H$9,Sheet1!$I$9,Sheet1!$J$9,Sheet1!$K$9,Sheet1!$G$13,Sheet1!$H$13,Sheet1!$I$13,Sheet1!$J$13,Sheet1!$K$13,Sheet1!$G$14,Sheet1!$H$14,Sheet1!$I$14,Sheet1!$J$14,Sheet1!$K$14,Sheet1!$G$26</definedName>
    <definedName name="QB_FORMULA_1" localSheetId="1" hidden="1">Sheet1!$H$26,Sheet1!$I$26,Sheet1!$J$26,Sheet1!$K$26,Sheet1!$G$29,Sheet1!$I$29,Sheet1!$J$29,Sheet1!$K$29,Sheet1!$G$37,Sheet1!$H$37,Sheet1!$I$37,Sheet1!$J$37,Sheet1!$K$37,Sheet1!$G$42,Sheet1!$H$42,Sheet1!$I$42</definedName>
    <definedName name="QB_FORMULA_2" localSheetId="1" hidden="1">Sheet1!$J$42,Sheet1!$K$42,Sheet1!$G$45,Sheet1!$H$45,Sheet1!$I$45,Sheet1!$J$45,Sheet1!$K$45,Sheet1!$G$50,Sheet1!$H$50,Sheet1!$I$50,Sheet1!$J$50,Sheet1!$K$50,Sheet1!$G$55,Sheet1!$H$55,Sheet1!$I$55,Sheet1!$J$55</definedName>
    <definedName name="QB_FORMULA_3" localSheetId="1" hidden="1">Sheet1!$K$55,Sheet1!$G$56,Sheet1!$H$56,Sheet1!$I$56,Sheet1!$J$56,Sheet1!$K$56,Sheet1!$G$57,Sheet1!$H$57,Sheet1!$I$57,Sheet1!$J$57,Sheet1!$K$57,Sheet1!$G$63,Sheet1!$H$63,Sheet1!$I$63,Sheet1!$J$63,Sheet1!$K$63</definedName>
    <definedName name="QB_FORMULA_4" localSheetId="1" hidden="1">Sheet1!$G$64,Sheet1!$H$64,Sheet1!$I$64,Sheet1!$J$64,Sheet1!$K$64,Sheet1!$G$67,Sheet1!$H$67,Sheet1!$I$67,Sheet1!$J$67,Sheet1!$K$67,Sheet1!$G$68,Sheet1!$H$68,Sheet1!$I$68,Sheet1!$J$68,Sheet1!$K$68,Sheet1!$G$69</definedName>
    <definedName name="QB_FORMULA_5" localSheetId="1" hidden="1">Sheet1!$H$69,Sheet1!$I$69,Sheet1!$J$69,Sheet1!$K$69</definedName>
    <definedName name="QB_ROW_111240" localSheetId="1" hidden="1">Sheet1!$E$5</definedName>
    <definedName name="QB_ROW_116250" localSheetId="1" hidden="1">Sheet1!$F$24</definedName>
    <definedName name="QB_ROW_121040" localSheetId="1" hidden="1">Sheet1!$E$30</definedName>
    <definedName name="QB_ROW_121340" localSheetId="1" hidden="1">Sheet1!$E$37</definedName>
    <definedName name="QB_ROW_123250" localSheetId="1" hidden="1">Sheet1!$F$31</definedName>
    <definedName name="QB_ROW_124250" localSheetId="1" hidden="1">Sheet1!$F$32</definedName>
    <definedName name="QB_ROW_125250" localSheetId="1" hidden="1">Sheet1!$F$33</definedName>
    <definedName name="QB_ROW_126250" localSheetId="1" hidden="1">Sheet1!$F$34</definedName>
    <definedName name="QB_ROW_127250" localSheetId="1" hidden="1">Sheet1!$F$35</definedName>
    <definedName name="QB_ROW_130250" localSheetId="1" hidden="1">Sheet1!$F$36</definedName>
    <definedName name="QB_ROW_131250" localSheetId="1" hidden="1">Sheet1!$F$25</definedName>
    <definedName name="QB_ROW_136040" localSheetId="1" hidden="1">Sheet1!$E$38</definedName>
    <definedName name="QB_ROW_136250" localSheetId="1" hidden="1">Sheet1!$F$41</definedName>
    <definedName name="QB_ROW_136340" localSheetId="1" hidden="1">Sheet1!$E$42</definedName>
    <definedName name="QB_ROW_137250" localSheetId="1" hidden="1">Sheet1!$F$39</definedName>
    <definedName name="QB_ROW_141250" localSheetId="1" hidden="1">Sheet1!$F$40</definedName>
    <definedName name="QB_ROW_142040" localSheetId="1" hidden="1">Sheet1!$E$46</definedName>
    <definedName name="QB_ROW_142250" localSheetId="1" hidden="1">Sheet1!$F$49</definedName>
    <definedName name="QB_ROW_142340" localSheetId="1" hidden="1">Sheet1!$E$50</definedName>
    <definedName name="QB_ROW_143250" localSheetId="1" hidden="1">Sheet1!$F$47</definedName>
    <definedName name="QB_ROW_144250" localSheetId="1" hidden="1">Sheet1!$F$48</definedName>
    <definedName name="QB_ROW_147240" localSheetId="1" hidden="1">Sheet1!$E$11</definedName>
    <definedName name="QB_ROW_148250" localSheetId="1" hidden="1">Sheet1!$F$53</definedName>
    <definedName name="QB_ROW_15040" localSheetId="1" hidden="1">Sheet1!$E$6</definedName>
    <definedName name="QB_ROW_15340" localSheetId="1" hidden="1">Sheet1!$E$9</definedName>
    <definedName name="QB_ROW_161250" localSheetId="1" hidden="1">Sheet1!$F$18</definedName>
    <definedName name="QB_ROW_170030" localSheetId="1" hidden="1">Sheet1!$D$60</definedName>
    <definedName name="QB_ROW_170330" localSheetId="1" hidden="1">Sheet1!$D$63</definedName>
    <definedName name="QB_ROW_171240" localSheetId="1" hidden="1">Sheet1!$E$61</definedName>
    <definedName name="QB_ROW_172240" localSheetId="1" hidden="1">Sheet1!$E$62</definedName>
    <definedName name="QB_ROW_176230" localSheetId="1" hidden="1">Sheet1!$D$66</definedName>
    <definedName name="QB_ROW_182250" localSheetId="1" hidden="1">Sheet1!$F$7</definedName>
    <definedName name="QB_ROW_18301" localSheetId="1" hidden="1">Sheet1!$A$69</definedName>
    <definedName name="QB_ROW_188240" localSheetId="1" hidden="1">Sheet1!$E$12</definedName>
    <definedName name="QB_ROW_19011" localSheetId="1" hidden="1">Sheet1!$B$3</definedName>
    <definedName name="QB_ROW_19040" localSheetId="1" hidden="1">Sheet1!$E$43</definedName>
    <definedName name="QB_ROW_19311" localSheetId="1" hidden="1">Sheet1!$B$57</definedName>
    <definedName name="QB_ROW_19340" localSheetId="1" hidden="1">Sheet1!$E$45</definedName>
    <definedName name="QB_ROW_20031" localSheetId="1" hidden="1">Sheet1!$D$4</definedName>
    <definedName name="QB_ROW_20331" localSheetId="1" hidden="1">Sheet1!$D$13</definedName>
    <definedName name="QB_ROW_21031" localSheetId="1" hidden="1">Sheet1!$D$15</definedName>
    <definedName name="QB_ROW_21331" localSheetId="1" hidden="1">Sheet1!$D$56</definedName>
    <definedName name="QB_ROW_22011" localSheetId="1" hidden="1">Sheet1!$B$58</definedName>
    <definedName name="QB_ROW_22040" localSheetId="1" hidden="1">Sheet1!$E$27</definedName>
    <definedName name="QB_ROW_22311" localSheetId="1" hidden="1">Sheet1!$B$68</definedName>
    <definedName name="QB_ROW_22340" localSheetId="1" hidden="1">Sheet1!$E$29</definedName>
    <definedName name="QB_ROW_23021" localSheetId="1" hidden="1">Sheet1!$C$59</definedName>
    <definedName name="QB_ROW_23321" localSheetId="1" hidden="1">Sheet1!$C$64</definedName>
    <definedName name="QB_ROW_24021" localSheetId="1" hidden="1">Sheet1!$C$65</definedName>
    <definedName name="QB_ROW_24321" localSheetId="1" hidden="1">Sheet1!$C$67</definedName>
    <definedName name="QB_ROW_34240" localSheetId="1" hidden="1">Sheet1!$E$10</definedName>
    <definedName name="QB_ROW_37250" localSheetId="1" hidden="1">Sheet1!$F$17</definedName>
    <definedName name="QB_ROW_50250" localSheetId="1" hidden="1">Sheet1!$F$22</definedName>
    <definedName name="QB_ROW_51250" localSheetId="1" hidden="1">Sheet1!$F$21</definedName>
    <definedName name="QB_ROW_52250" localSheetId="1" hidden="1">Sheet1!$F$28</definedName>
    <definedName name="QB_ROW_61040" localSheetId="1" hidden="1">Sheet1!$E$51</definedName>
    <definedName name="QB_ROW_61340" localSheetId="1" hidden="1">Sheet1!$E$55</definedName>
    <definedName name="QB_ROW_63250" localSheetId="1" hidden="1">Sheet1!$F$54</definedName>
    <definedName name="QB_ROW_71250" localSheetId="1" hidden="1">Sheet1!$F$44</definedName>
    <definedName name="QB_ROW_78250" localSheetId="1" hidden="1">Sheet1!$F$52</definedName>
    <definedName name="QB_ROW_86040" localSheetId="1" hidden="1">Sheet1!$E$16</definedName>
    <definedName name="QB_ROW_86321" localSheetId="1" hidden="1">Sheet1!$C$14</definedName>
    <definedName name="QB_ROW_86340" localSheetId="1" hidden="1">Sheet1!$E$26</definedName>
    <definedName name="QB_ROW_88250" localSheetId="1" hidden="1">Sheet1!$F$20</definedName>
    <definedName name="QB_ROW_91250" localSheetId="1" hidden="1">Sheet1!$F$8</definedName>
    <definedName name="QB_ROW_93250" localSheetId="1" hidden="1">Sheet1!$F$19</definedName>
    <definedName name="QB_ROW_96250" localSheetId="1" hidden="1">Sheet1!$F$23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20150228</definedName>
    <definedName name="QBHEADERSONSCREEN" localSheetId="1">FALSE</definedName>
    <definedName name="QBMETADATASIZE" localSheetId="1">5785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20150201</definedName>
  </definedNames>
  <calcPr calcId="125725"/>
</workbook>
</file>

<file path=xl/calcChain.xml><?xml version="1.0" encoding="utf-8"?>
<calcChain xmlns="http://schemas.openxmlformats.org/spreadsheetml/2006/main">
  <c r="K69" i="1"/>
  <c r="J69"/>
  <c r="I69"/>
  <c r="H69"/>
  <c r="G69"/>
  <c r="K68"/>
  <c r="J68"/>
  <c r="I68"/>
  <c r="H68"/>
  <c r="G68"/>
  <c r="K67"/>
  <c r="J67"/>
  <c r="I67"/>
  <c r="H67"/>
  <c r="G67"/>
  <c r="K64"/>
  <c r="J64"/>
  <c r="I64"/>
  <c r="H64"/>
  <c r="G64"/>
  <c r="K63"/>
  <c r="J63"/>
  <c r="I63"/>
  <c r="H63"/>
  <c r="G63"/>
  <c r="K57"/>
  <c r="J57"/>
  <c r="I57"/>
  <c r="H57"/>
  <c r="G57"/>
  <c r="K56"/>
  <c r="J56"/>
  <c r="I56"/>
  <c r="H56"/>
  <c r="G56"/>
  <c r="K55"/>
  <c r="J55"/>
  <c r="I55"/>
  <c r="H55"/>
  <c r="G55"/>
  <c r="K50"/>
  <c r="J50"/>
  <c r="I50"/>
  <c r="H50"/>
  <c r="G50"/>
  <c r="K45"/>
  <c r="J45"/>
  <c r="I45"/>
  <c r="H45"/>
  <c r="G45"/>
  <c r="K42"/>
  <c r="J42"/>
  <c r="I42"/>
  <c r="H42"/>
  <c r="G42"/>
  <c r="K37"/>
  <c r="J37"/>
  <c r="I37"/>
  <c r="H37"/>
  <c r="G37"/>
  <c r="K29"/>
  <c r="J29"/>
  <c r="I29"/>
  <c r="G29"/>
  <c r="K26"/>
  <c r="J26"/>
  <c r="I26"/>
  <c r="H26"/>
  <c r="G26"/>
  <c r="K14"/>
  <c r="J14"/>
  <c r="I14"/>
  <c r="H14"/>
  <c r="G14"/>
  <c r="K13"/>
  <c r="J13"/>
  <c r="I13"/>
  <c r="H13"/>
  <c r="G13"/>
  <c r="K9"/>
  <c r="J9"/>
  <c r="I9"/>
  <c r="H9"/>
  <c r="G9"/>
</calcChain>
</file>

<file path=xl/sharedStrings.xml><?xml version="1.0" encoding="utf-8"?>
<sst xmlns="http://schemas.openxmlformats.org/spreadsheetml/2006/main" count="72" uniqueCount="72">
  <si>
    <t>Feb 15</t>
  </si>
  <si>
    <t>Budget</t>
  </si>
  <si>
    <t>Jan - Feb 15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</si>
  <si>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</si>
  <si>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</si>
  <si>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</si>
  <si>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</si>
  <si>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</si>
  <si>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</si>
  <si>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</si>
  <si>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</si>
  <si>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Total 4115-  Fees Charged</t>
  </si>
  <si>
    <t>4165- Interest Income Other</t>
  </si>
  <si>
    <t>4170- Transfer to Reserves</t>
  </si>
  <si>
    <t>Uncategorized Income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</si>
  <si>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</si>
  <si>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</si>
  <si>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</si>
  <si>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</si>
  <si>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</si>
  <si>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</si>
  <si>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</si>
  <si>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</si>
  <si>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</si>
  <si>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</si>
  <si>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</si>
  <si>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</si>
  <si>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</si>
  <si>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</si>
  <si>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</si>
  <si>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</si>
  <si>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</si>
  <si>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</si>
  <si>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</si>
  <si>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</si>
  <si>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</si>
  <si>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</si>
  <si>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</si>
  <si>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</si>
  <si>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</si>
  <si>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</si>
  <si>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</si>
  <si>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</si>
  <si>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</si>
  <si>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</si>
  <si>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</si>
  <si>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</si>
  <si>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</si>
  <si>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</si>
  <si>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</si>
  <si>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</si>
  <si>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</si>
  <si>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</si>
  <si>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</si>
  <si>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</si>
  <si>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</si>
  <si>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</si>
  <si>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</si>
  <si>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Total Expense</t>
  </si>
  <si>
    <t>Net Ordinary Income</t>
  </si>
  <si>
    <t>Other Income/Expense</t>
  </si>
  <si>
    <t>Other Income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</si>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</sst>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0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/>
  <cols>
    <col min="1" max="5" width="3" style="13" customWidth="1"/>
    <col min="6" max="6" width="34" style="13" customWidth="1"/>
    <col min="7" max="8" width="7.85546875" style="14" bestFit="1" customWidth="1"/>
    <col min="9" max="9" width="10.140625" style="14" bestFit="1" customWidth="1"/>
    <col min="10" max="10" width="10" style="14" bestFit="1" customWidth="1"/>
    <col min="11" max="11" width="12.42578125" style="14" bestFit="1" customWidth="1"/>
  </cols>
  <sheetData>
    <row r="1" spans="1:11" ht="15.7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.7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15610</v>
      </c>
      <c r="H5" s="3">
        <v>15260</v>
      </c>
      <c r="I5" s="3">
        <v>31150</v>
      </c>
      <c r="J5" s="3">
        <v>30520</v>
      </c>
      <c r="K5" s="3">
        <v>183120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/>
      <c r="I7" s="3">
        <v>204.5</v>
      </c>
      <c r="J7" s="3"/>
      <c r="K7" s="3"/>
    </row>
    <row r="8" spans="1:11" ht="15.75" thickBot="1">
      <c r="A8" s="1"/>
      <c r="B8" s="1"/>
      <c r="C8" s="1"/>
      <c r="D8" s="1"/>
      <c r="E8" s="1"/>
      <c r="F8" s="1" t="s">
        <v>10</v>
      </c>
      <c r="G8" s="4">
        <v>135</v>
      </c>
      <c r="H8" s="4">
        <v>230</v>
      </c>
      <c r="I8" s="4">
        <v>185</v>
      </c>
      <c r="J8" s="4">
        <v>380</v>
      </c>
      <c r="K8" s="4">
        <v>1921.65</v>
      </c>
    </row>
    <row r="9" spans="1:11">
      <c r="A9" s="1"/>
      <c r="B9" s="1"/>
      <c r="C9" s="1"/>
      <c r="D9" s="1"/>
      <c r="E9" s="1" t="s">
        <v>11</v>
      </c>
      <c r="F9" s="1"/>
      <c r="G9" s="3">
        <f>ROUND(SUM(G6:G8),5)</f>
        <v>135</v>
      </c>
      <c r="H9" s="3">
        <f>ROUND(SUM(H6:H8),5)</f>
        <v>230</v>
      </c>
      <c r="I9" s="3">
        <f>ROUND(SUM(I6:I8),5)</f>
        <v>389.5</v>
      </c>
      <c r="J9" s="3">
        <f>ROUND(SUM(J6:J8),5)</f>
        <v>380</v>
      </c>
      <c r="K9" s="3">
        <f>ROUND(SUM(K6:K8),5)</f>
        <v>1921.65</v>
      </c>
    </row>
    <row r="10" spans="1:11" ht="30" customHeight="1">
      <c r="A10" s="1"/>
      <c r="B10" s="1"/>
      <c r="C10" s="1"/>
      <c r="D10" s="1"/>
      <c r="E10" s="1" t="s">
        <v>12</v>
      </c>
      <c r="F10" s="1"/>
      <c r="G10" s="3">
        <v>2.2000000000000002</v>
      </c>
      <c r="H10" s="3">
        <v>5</v>
      </c>
      <c r="I10" s="3">
        <v>4.5599999999999996</v>
      </c>
      <c r="J10" s="3">
        <v>10</v>
      </c>
      <c r="K10" s="3">
        <v>60</v>
      </c>
    </row>
    <row r="11" spans="1:11">
      <c r="A11" s="1"/>
      <c r="B11" s="1"/>
      <c r="C11" s="1"/>
      <c r="D11" s="1"/>
      <c r="E11" s="1" t="s">
        <v>13</v>
      </c>
      <c r="F11" s="1"/>
      <c r="G11" s="3">
        <v>-5000</v>
      </c>
      <c r="H11" s="3">
        <v>-5000</v>
      </c>
      <c r="I11" s="3">
        <v>-10000</v>
      </c>
      <c r="J11" s="3">
        <v>-10000</v>
      </c>
      <c r="K11" s="3">
        <v>-60000</v>
      </c>
    </row>
    <row r="12" spans="1:11" ht="15.75" thickBot="1">
      <c r="A12" s="1"/>
      <c r="B12" s="1"/>
      <c r="C12" s="1"/>
      <c r="D12" s="1"/>
      <c r="E12" s="1" t="s">
        <v>14</v>
      </c>
      <c r="F12" s="1"/>
      <c r="G12" s="5">
        <v>0</v>
      </c>
      <c r="H12" s="5"/>
      <c r="I12" s="5">
        <v>0</v>
      </c>
      <c r="J12" s="5"/>
      <c r="K12" s="5">
        <v>0</v>
      </c>
    </row>
    <row r="13" spans="1:11" ht="15.75" thickBot="1">
      <c r="A13" s="1"/>
      <c r="B13" s="1"/>
      <c r="C13" s="1"/>
      <c r="D13" s="1" t="s">
        <v>15</v>
      </c>
      <c r="E13" s="1"/>
      <c r="F13" s="1"/>
      <c r="G13" s="6">
        <f>ROUND(SUM(G4:G5)+SUM(G9:G12),5)</f>
        <v>10747.2</v>
      </c>
      <c r="H13" s="6">
        <f>ROUND(SUM(H4:H5)+SUM(H9:H12),5)</f>
        <v>10495</v>
      </c>
      <c r="I13" s="6">
        <f>ROUND(SUM(I4:I5)+SUM(I9:I12),5)</f>
        <v>21544.06</v>
      </c>
      <c r="J13" s="6">
        <f>ROUND(SUM(J4:J5)+SUM(J9:J12),5)</f>
        <v>20910</v>
      </c>
      <c r="K13" s="6">
        <f>ROUND(SUM(K4:K5)+SUM(K9:K12),5)</f>
        <v>125101.65</v>
      </c>
    </row>
    <row r="14" spans="1:11" ht="30" customHeight="1">
      <c r="A14" s="1"/>
      <c r="B14" s="1"/>
      <c r="C14" s="1" t="s">
        <v>16</v>
      </c>
      <c r="D14" s="1"/>
      <c r="E14" s="1"/>
      <c r="F14" s="1"/>
      <c r="G14" s="3">
        <f>G13</f>
        <v>10747.2</v>
      </c>
      <c r="H14" s="3">
        <f>H13</f>
        <v>10495</v>
      </c>
      <c r="I14" s="3">
        <f>I13</f>
        <v>21544.06</v>
      </c>
      <c r="J14" s="3">
        <f>J13</f>
        <v>20910</v>
      </c>
      <c r="K14" s="3">
        <f>K13</f>
        <v>125101.65</v>
      </c>
    </row>
    <row r="15" spans="1:11" ht="30" customHeight="1">
      <c r="A15" s="1"/>
      <c r="B15" s="1"/>
      <c r="C15" s="1"/>
      <c r="D15" s="1" t="s">
        <v>17</v>
      </c>
      <c r="E15" s="1"/>
      <c r="F15" s="1"/>
      <c r="G15" s="3"/>
      <c r="H15" s="3"/>
      <c r="I15" s="3"/>
      <c r="J15" s="3"/>
      <c r="K15" s="3"/>
    </row>
    <row r="16" spans="1:11">
      <c r="A16" s="1"/>
      <c r="B16" s="1"/>
      <c r="C16" s="1"/>
      <c r="D16" s="1"/>
      <c r="E16" s="1" t="s">
        <v>18</v>
      </c>
      <c r="F16" s="1"/>
      <c r="G16" s="3"/>
      <c r="H16" s="3"/>
      <c r="I16" s="3"/>
      <c r="J16" s="3"/>
      <c r="K16" s="3"/>
    </row>
    <row r="17" spans="1:11">
      <c r="A17" s="1"/>
      <c r="B17" s="1"/>
      <c r="C17" s="1"/>
      <c r="D17" s="1"/>
      <c r="E17" s="1"/>
      <c r="F17" s="1" t="s">
        <v>19</v>
      </c>
      <c r="G17" s="3">
        <v>30.01</v>
      </c>
      <c r="H17" s="3">
        <v>15</v>
      </c>
      <c r="I17" s="3">
        <v>30.01</v>
      </c>
      <c r="J17" s="3">
        <v>30</v>
      </c>
      <c r="K17" s="3">
        <v>180</v>
      </c>
    </row>
    <row r="18" spans="1:11">
      <c r="A18" s="1"/>
      <c r="B18" s="1"/>
      <c r="C18" s="1"/>
      <c r="D18" s="1"/>
      <c r="E18" s="1"/>
      <c r="F18" s="1" t="s">
        <v>20</v>
      </c>
      <c r="G18" s="3">
        <v>15.8</v>
      </c>
      <c r="H18" s="3">
        <v>6.3</v>
      </c>
      <c r="I18" s="3">
        <v>15.8</v>
      </c>
      <c r="J18" s="3">
        <v>12.6</v>
      </c>
      <c r="K18" s="3">
        <v>704.53</v>
      </c>
    </row>
    <row r="19" spans="1:11">
      <c r="A19" s="1"/>
      <c r="B19" s="1"/>
      <c r="C19" s="1"/>
      <c r="D19" s="1"/>
      <c r="E19" s="1"/>
      <c r="F19" s="1" t="s">
        <v>21</v>
      </c>
      <c r="G19" s="3">
        <v>28.39</v>
      </c>
      <c r="H19" s="3"/>
      <c r="I19" s="3">
        <v>28.39</v>
      </c>
      <c r="J19" s="3"/>
      <c r="K19" s="3">
        <v>45</v>
      </c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/>
      <c r="I20" s="3">
        <v>33.979999999999997</v>
      </c>
      <c r="J20" s="3">
        <v>36.68</v>
      </c>
      <c r="K20" s="3">
        <v>84.77</v>
      </c>
    </row>
    <row r="21" spans="1:11">
      <c r="A21" s="1"/>
      <c r="B21" s="1"/>
      <c r="C21" s="1"/>
      <c r="D21" s="1"/>
      <c r="E21" s="1"/>
      <c r="F21" s="1" t="s">
        <v>23</v>
      </c>
      <c r="G21" s="3">
        <v>7.28</v>
      </c>
      <c r="H21" s="3">
        <v>50</v>
      </c>
      <c r="I21" s="3">
        <v>64.680000000000007</v>
      </c>
      <c r="J21" s="3">
        <v>50</v>
      </c>
      <c r="K21" s="3">
        <v>165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/>
      <c r="I22" s="3">
        <v>25</v>
      </c>
      <c r="J22" s="3">
        <v>10</v>
      </c>
      <c r="K22" s="3">
        <v>276</v>
      </c>
    </row>
    <row r="23" spans="1:11">
      <c r="A23" s="1"/>
      <c r="B23" s="1"/>
      <c r="C23" s="1"/>
      <c r="D23" s="1"/>
      <c r="E23" s="1"/>
      <c r="F23" s="1" t="s">
        <v>25</v>
      </c>
      <c r="G23" s="3">
        <v>50</v>
      </c>
      <c r="H23" s="3">
        <v>50</v>
      </c>
      <c r="I23" s="3">
        <v>100</v>
      </c>
      <c r="J23" s="3">
        <v>100</v>
      </c>
      <c r="K23" s="3">
        <v>600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260</v>
      </c>
      <c r="I24" s="3">
        <v>0</v>
      </c>
      <c r="J24" s="3">
        <v>260</v>
      </c>
      <c r="K24" s="3">
        <v>500</v>
      </c>
    </row>
    <row r="25" spans="1:11" ht="15.75" thickBot="1">
      <c r="A25" s="1"/>
      <c r="B25" s="1"/>
      <c r="C25" s="1"/>
      <c r="D25" s="1"/>
      <c r="E25" s="1"/>
      <c r="F25" s="1" t="s">
        <v>27</v>
      </c>
      <c r="G25" s="4">
        <v>204.5</v>
      </c>
      <c r="H25" s="4"/>
      <c r="I25" s="4">
        <v>251</v>
      </c>
      <c r="J25" s="4"/>
      <c r="K25" s="4"/>
    </row>
    <row r="26" spans="1:11">
      <c r="A26" s="1"/>
      <c r="B26" s="1"/>
      <c r="C26" s="1"/>
      <c r="D26" s="1"/>
      <c r="E26" s="1" t="s">
        <v>28</v>
      </c>
      <c r="F26" s="1"/>
      <c r="G26" s="3">
        <f>ROUND(SUM(G16:G25),5)</f>
        <v>335.98</v>
      </c>
      <c r="H26" s="3">
        <f>ROUND(SUM(H16:H25),5)</f>
        <v>381.3</v>
      </c>
      <c r="I26" s="3">
        <f>ROUND(SUM(I16:I25),5)</f>
        <v>548.86</v>
      </c>
      <c r="J26" s="3">
        <f>ROUND(SUM(J16:J25),5)</f>
        <v>499.28</v>
      </c>
      <c r="K26" s="3">
        <f>ROUND(SUM(K16:K25),5)</f>
        <v>2555.3000000000002</v>
      </c>
    </row>
    <row r="27" spans="1:11" ht="30" customHeight="1">
      <c r="A27" s="1"/>
      <c r="B27" s="1"/>
      <c r="C27" s="1"/>
      <c r="D27" s="1"/>
      <c r="E27" s="1" t="s">
        <v>29</v>
      </c>
      <c r="F27" s="1"/>
      <c r="G27" s="3"/>
      <c r="H27" s="3"/>
      <c r="I27" s="3"/>
      <c r="J27" s="3"/>
      <c r="K27" s="3"/>
    </row>
    <row r="28" spans="1:11" ht="15.75" thickBot="1">
      <c r="A28" s="1"/>
      <c r="B28" s="1"/>
      <c r="C28" s="1"/>
      <c r="D28" s="1"/>
      <c r="E28" s="1"/>
      <c r="F28" s="1" t="s">
        <v>30</v>
      </c>
      <c r="G28" s="4">
        <v>0</v>
      </c>
      <c r="H28" s="3"/>
      <c r="I28" s="4">
        <v>224</v>
      </c>
      <c r="J28" s="4">
        <v>260</v>
      </c>
      <c r="K28" s="4">
        <v>500</v>
      </c>
    </row>
    <row r="29" spans="1:11">
      <c r="A29" s="1"/>
      <c r="B29" s="1"/>
      <c r="C29" s="1"/>
      <c r="D29" s="1"/>
      <c r="E29" s="1" t="s">
        <v>31</v>
      </c>
      <c r="F29" s="1"/>
      <c r="G29" s="3">
        <f>ROUND(SUM(G27:G28),5)</f>
        <v>0</v>
      </c>
      <c r="H29" s="3"/>
      <c r="I29" s="3">
        <f>ROUND(SUM(I27:I28),5)</f>
        <v>224</v>
      </c>
      <c r="J29" s="3">
        <f>ROUND(SUM(J27:J28),5)</f>
        <v>260</v>
      </c>
      <c r="K29" s="3">
        <f>ROUND(SUM(K27:K28),5)</f>
        <v>500</v>
      </c>
    </row>
    <row r="30" spans="1:11" ht="30" customHeight="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>
      <c r="A31" s="1"/>
      <c r="B31" s="1"/>
      <c r="C31" s="1"/>
      <c r="D31" s="1"/>
      <c r="E31" s="1"/>
      <c r="F31" s="1" t="s">
        <v>33</v>
      </c>
      <c r="G31" s="3">
        <v>0</v>
      </c>
      <c r="H31" s="3"/>
      <c r="I31" s="3">
        <v>0</v>
      </c>
      <c r="J31" s="3">
        <v>125</v>
      </c>
      <c r="K31" s="3">
        <v>964</v>
      </c>
    </row>
    <row r="32" spans="1:11">
      <c r="A32" s="1"/>
      <c r="B32" s="1"/>
      <c r="C32" s="1"/>
      <c r="D32" s="1"/>
      <c r="E32" s="1"/>
      <c r="F32" s="1" t="s">
        <v>34</v>
      </c>
      <c r="G32" s="3">
        <v>0</v>
      </c>
      <c r="H32" s="3"/>
      <c r="I32" s="3">
        <v>0</v>
      </c>
      <c r="J32" s="3"/>
      <c r="K32" s="3">
        <v>800</v>
      </c>
    </row>
    <row r="33" spans="1:11">
      <c r="A33" s="1"/>
      <c r="B33" s="1"/>
      <c r="C33" s="1"/>
      <c r="D33" s="1"/>
      <c r="E33" s="1"/>
      <c r="F33" s="1" t="s">
        <v>35</v>
      </c>
      <c r="G33" s="3">
        <v>572.74</v>
      </c>
      <c r="H33" s="3">
        <v>466.17</v>
      </c>
      <c r="I33" s="3">
        <v>987.08</v>
      </c>
      <c r="J33" s="3">
        <v>932.34</v>
      </c>
      <c r="K33" s="3">
        <v>5594.04</v>
      </c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>
        <v>150</v>
      </c>
      <c r="I34" s="3">
        <v>0</v>
      </c>
      <c r="J34" s="3">
        <v>150</v>
      </c>
      <c r="K34" s="3">
        <v>250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/>
      <c r="I35" s="3">
        <v>0</v>
      </c>
      <c r="J35" s="3"/>
      <c r="K35" s="3">
        <v>1000</v>
      </c>
    </row>
    <row r="36" spans="1:11" ht="15.75" thickBot="1">
      <c r="A36" s="1"/>
      <c r="B36" s="1"/>
      <c r="C36" s="1"/>
      <c r="D36" s="1"/>
      <c r="E36" s="1"/>
      <c r="F36" s="1" t="s">
        <v>38</v>
      </c>
      <c r="G36" s="4">
        <v>0</v>
      </c>
      <c r="H36" s="4">
        <v>450</v>
      </c>
      <c r="I36" s="4">
        <v>0</v>
      </c>
      <c r="J36" s="4">
        <v>900</v>
      </c>
      <c r="K36" s="4">
        <v>2650</v>
      </c>
    </row>
    <row r="37" spans="1:11">
      <c r="A37" s="1"/>
      <c r="B37" s="1"/>
      <c r="C37" s="1"/>
      <c r="D37" s="1"/>
      <c r="E37" s="1" t="s">
        <v>39</v>
      </c>
      <c r="F37" s="1"/>
      <c r="G37" s="3">
        <f>ROUND(SUM(G30:G36),5)</f>
        <v>572.74</v>
      </c>
      <c r="H37" s="3">
        <f>ROUND(SUM(H30:H36),5)</f>
        <v>1066.17</v>
      </c>
      <c r="I37" s="3">
        <f>ROUND(SUM(I30:I36),5)</f>
        <v>987.08</v>
      </c>
      <c r="J37" s="3">
        <f>ROUND(SUM(J30:J36),5)</f>
        <v>2107.34</v>
      </c>
      <c r="K37" s="3">
        <f>ROUND(SUM(K30:K36),5)</f>
        <v>11258.04</v>
      </c>
    </row>
    <row r="38" spans="1:11" ht="30" customHeight="1">
      <c r="A38" s="1"/>
      <c r="B38" s="1"/>
      <c r="C38" s="1"/>
      <c r="D38" s="1"/>
      <c r="E38" s="1" t="s">
        <v>40</v>
      </c>
      <c r="F38" s="1"/>
      <c r="G38" s="3"/>
      <c r="H38" s="3"/>
      <c r="I38" s="3"/>
      <c r="J38" s="3"/>
      <c r="K38" s="3"/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>
        <v>190</v>
      </c>
      <c r="I39" s="3">
        <v>220</v>
      </c>
      <c r="J39" s="3">
        <v>380</v>
      </c>
      <c r="K39" s="3">
        <v>2280</v>
      </c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850</v>
      </c>
      <c r="I40" s="3">
        <v>0</v>
      </c>
      <c r="J40" s="3">
        <v>1700</v>
      </c>
      <c r="K40" s="3">
        <v>10200</v>
      </c>
    </row>
    <row r="41" spans="1:11" ht="15.75" thickBot="1">
      <c r="A41" s="1"/>
      <c r="B41" s="1"/>
      <c r="C41" s="1"/>
      <c r="D41" s="1"/>
      <c r="E41" s="1"/>
      <c r="F41" s="1" t="s">
        <v>43</v>
      </c>
      <c r="G41" s="4">
        <v>850</v>
      </c>
      <c r="H41" s="4"/>
      <c r="I41" s="4">
        <v>1675</v>
      </c>
      <c r="J41" s="4"/>
      <c r="K41" s="4"/>
    </row>
    <row r="42" spans="1:11">
      <c r="A42" s="1"/>
      <c r="B42" s="1"/>
      <c r="C42" s="1"/>
      <c r="D42" s="1"/>
      <c r="E42" s="1" t="s">
        <v>44</v>
      </c>
      <c r="F42" s="1"/>
      <c r="G42" s="3">
        <f>ROUND(SUM(G38:G41),5)</f>
        <v>850</v>
      </c>
      <c r="H42" s="3">
        <f>ROUND(SUM(H38:H41),5)</f>
        <v>1040</v>
      </c>
      <c r="I42" s="3">
        <f>ROUND(SUM(I38:I41),5)</f>
        <v>1895</v>
      </c>
      <c r="J42" s="3">
        <f>ROUND(SUM(J38:J41),5)</f>
        <v>2080</v>
      </c>
      <c r="K42" s="3">
        <f>ROUND(SUM(K38:K41),5)</f>
        <v>12480</v>
      </c>
    </row>
    <row r="43" spans="1:11" ht="30" customHeight="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 ht="15.75" thickBot="1">
      <c r="A44" s="1"/>
      <c r="B44" s="1"/>
      <c r="C44" s="1"/>
      <c r="D44" s="1"/>
      <c r="E44" s="1"/>
      <c r="F44" s="1" t="s">
        <v>46</v>
      </c>
      <c r="G44" s="4">
        <v>4681.92</v>
      </c>
      <c r="H44" s="4">
        <v>5070</v>
      </c>
      <c r="I44" s="4">
        <v>9363.84</v>
      </c>
      <c r="J44" s="4">
        <v>10140</v>
      </c>
      <c r="K44" s="4">
        <v>60840</v>
      </c>
    </row>
    <row r="45" spans="1:11">
      <c r="A45" s="1"/>
      <c r="B45" s="1"/>
      <c r="C45" s="1"/>
      <c r="D45" s="1"/>
      <c r="E45" s="1" t="s">
        <v>47</v>
      </c>
      <c r="F45" s="1"/>
      <c r="G45" s="3">
        <f>ROUND(SUM(G43:G44),5)</f>
        <v>4681.92</v>
      </c>
      <c r="H45" s="3">
        <f>ROUND(SUM(H43:H44),5)</f>
        <v>5070</v>
      </c>
      <c r="I45" s="3">
        <f>ROUND(SUM(I43:I44),5)</f>
        <v>9363.84</v>
      </c>
      <c r="J45" s="3">
        <f>ROUND(SUM(J43:J44),5)</f>
        <v>10140</v>
      </c>
      <c r="K45" s="3">
        <f>ROUND(SUM(K43:K44),5)</f>
        <v>60840</v>
      </c>
    </row>
    <row r="46" spans="1:11" ht="30" customHeight="1">
      <c r="A46" s="1"/>
      <c r="B46" s="1"/>
      <c r="C46" s="1"/>
      <c r="D46" s="1"/>
      <c r="E46" s="1" t="s">
        <v>48</v>
      </c>
      <c r="F46" s="1"/>
      <c r="G46" s="3"/>
      <c r="H46" s="3"/>
      <c r="I46" s="3"/>
      <c r="J46" s="3"/>
      <c r="K46" s="3"/>
    </row>
    <row r="47" spans="1:11">
      <c r="A47" s="1"/>
      <c r="B47" s="1"/>
      <c r="C47" s="1"/>
      <c r="D47" s="1"/>
      <c r="E47" s="1"/>
      <c r="F47" s="1" t="s">
        <v>49</v>
      </c>
      <c r="G47" s="3">
        <v>0</v>
      </c>
      <c r="H47" s="3">
        <v>225</v>
      </c>
      <c r="I47" s="3">
        <v>0</v>
      </c>
      <c r="J47" s="3">
        <v>450</v>
      </c>
      <c r="K47" s="3">
        <v>2700</v>
      </c>
    </row>
    <row r="48" spans="1:11">
      <c r="A48" s="1"/>
      <c r="B48" s="1"/>
      <c r="C48" s="1"/>
      <c r="D48" s="1"/>
      <c r="E48" s="1"/>
      <c r="F48" s="1" t="s">
        <v>50</v>
      </c>
      <c r="G48" s="3">
        <v>0</v>
      </c>
      <c r="H48" s="3"/>
      <c r="I48" s="3">
        <v>0</v>
      </c>
      <c r="J48" s="3"/>
      <c r="K48" s="3">
        <v>1980</v>
      </c>
    </row>
    <row r="49" spans="1:11" ht="15.75" thickBot="1">
      <c r="A49" s="1"/>
      <c r="B49" s="1"/>
      <c r="C49" s="1"/>
      <c r="D49" s="1"/>
      <c r="E49" s="1"/>
      <c r="F49" s="1" t="s">
        <v>51</v>
      </c>
      <c r="G49" s="4">
        <v>290.08999999999997</v>
      </c>
      <c r="H49" s="4"/>
      <c r="I49" s="4">
        <v>290.08999999999997</v>
      </c>
      <c r="J49" s="4"/>
      <c r="K49" s="4"/>
    </row>
    <row r="50" spans="1:11">
      <c r="A50" s="1"/>
      <c r="B50" s="1"/>
      <c r="C50" s="1"/>
      <c r="D50" s="1"/>
      <c r="E50" s="1" t="s">
        <v>52</v>
      </c>
      <c r="F50" s="1"/>
      <c r="G50" s="3">
        <f>ROUND(SUM(G46:G49),5)</f>
        <v>290.08999999999997</v>
      </c>
      <c r="H50" s="3">
        <f>ROUND(SUM(H46:H49),5)</f>
        <v>225</v>
      </c>
      <c r="I50" s="3">
        <f>ROUND(SUM(I46:I49),5)</f>
        <v>290.08999999999997</v>
      </c>
      <c r="J50" s="3">
        <f>ROUND(SUM(J46:J49),5)</f>
        <v>450</v>
      </c>
      <c r="K50" s="3">
        <f>ROUND(SUM(K46:K49),5)</f>
        <v>4680</v>
      </c>
    </row>
    <row r="51" spans="1:11" ht="30" customHeight="1">
      <c r="A51" s="1"/>
      <c r="B51" s="1"/>
      <c r="C51" s="1"/>
      <c r="D51" s="1"/>
      <c r="E51" s="1" t="s">
        <v>53</v>
      </c>
      <c r="F51" s="1"/>
      <c r="G51" s="3"/>
      <c r="H51" s="3"/>
      <c r="I51" s="3"/>
      <c r="J51" s="3"/>
      <c r="K51" s="3"/>
    </row>
    <row r="52" spans="1:11">
      <c r="A52" s="1"/>
      <c r="B52" s="1"/>
      <c r="C52" s="1"/>
      <c r="D52" s="1"/>
      <c r="E52" s="1"/>
      <c r="F52" s="1" t="s">
        <v>54</v>
      </c>
      <c r="G52" s="3">
        <v>56.75</v>
      </c>
      <c r="H52" s="3">
        <v>50</v>
      </c>
      <c r="I52" s="3">
        <v>140.51</v>
      </c>
      <c r="J52" s="3">
        <v>100</v>
      </c>
      <c r="K52" s="3">
        <v>600</v>
      </c>
    </row>
    <row r="53" spans="1:11">
      <c r="A53" s="1"/>
      <c r="B53" s="1"/>
      <c r="C53" s="1"/>
      <c r="D53" s="1"/>
      <c r="E53" s="1"/>
      <c r="F53" s="1" t="s">
        <v>55</v>
      </c>
      <c r="G53" s="3">
        <v>2505.5100000000002</v>
      </c>
      <c r="H53" s="3">
        <v>2400</v>
      </c>
      <c r="I53" s="3">
        <v>4884.53</v>
      </c>
      <c r="J53" s="3">
        <v>4800</v>
      </c>
      <c r="K53" s="3">
        <v>28800</v>
      </c>
    </row>
    <row r="54" spans="1:11" ht="15.75" thickBot="1">
      <c r="A54" s="1"/>
      <c r="B54" s="1"/>
      <c r="C54" s="1"/>
      <c r="D54" s="1"/>
      <c r="E54" s="1"/>
      <c r="F54" s="1" t="s">
        <v>56</v>
      </c>
      <c r="G54" s="5">
        <v>69.86</v>
      </c>
      <c r="H54" s="5">
        <v>68</v>
      </c>
      <c r="I54" s="5">
        <v>138.47999999999999</v>
      </c>
      <c r="J54" s="5">
        <v>136</v>
      </c>
      <c r="K54" s="5">
        <v>3340</v>
      </c>
    </row>
    <row r="55" spans="1:11" ht="15.75" thickBot="1">
      <c r="A55" s="1"/>
      <c r="B55" s="1"/>
      <c r="C55" s="1"/>
      <c r="D55" s="1"/>
      <c r="E55" s="1" t="s">
        <v>57</v>
      </c>
      <c r="F55" s="1"/>
      <c r="G55" s="7">
        <f>ROUND(SUM(G51:G54),5)</f>
        <v>2632.12</v>
      </c>
      <c r="H55" s="7">
        <f>ROUND(SUM(H51:H54),5)</f>
        <v>2518</v>
      </c>
      <c r="I55" s="7">
        <f>ROUND(SUM(I51:I54),5)</f>
        <v>5163.5200000000004</v>
      </c>
      <c r="J55" s="7">
        <f>ROUND(SUM(J51:J54),5)</f>
        <v>5036</v>
      </c>
      <c r="K55" s="7">
        <f>ROUND(SUM(K51:K54),5)</f>
        <v>32740</v>
      </c>
    </row>
    <row r="56" spans="1:11" ht="30" customHeight="1" thickBot="1">
      <c r="A56" s="1"/>
      <c r="B56" s="1"/>
      <c r="C56" s="1"/>
      <c r="D56" s="1" t="s">
        <v>58</v>
      </c>
      <c r="E56" s="1"/>
      <c r="F56" s="1"/>
      <c r="G56" s="6">
        <f>ROUND(G15+G26+G29+G37+G42+G45+G50+G55,5)</f>
        <v>9362.85</v>
      </c>
      <c r="H56" s="6">
        <f>ROUND(H15+H26+H29+H37+H42+H45+H50+H55,5)</f>
        <v>10300.469999999999</v>
      </c>
      <c r="I56" s="6">
        <f>ROUND(I15+I26+I29+I37+I42+I45+I50+I55,5)</f>
        <v>18472.39</v>
      </c>
      <c r="J56" s="6">
        <f>ROUND(J15+J26+J29+J37+J42+J45+J50+J55,5)</f>
        <v>20572.62</v>
      </c>
      <c r="K56" s="6">
        <f>ROUND(K15+K26+K29+K37+K42+K45+K50+K55,5)</f>
        <v>125053.34</v>
      </c>
    </row>
    <row r="57" spans="1:11" ht="30" customHeight="1">
      <c r="A57" s="1"/>
      <c r="B57" s="1" t="s">
        <v>59</v>
      </c>
      <c r="C57" s="1"/>
      <c r="D57" s="1"/>
      <c r="E57" s="1"/>
      <c r="F57" s="1"/>
      <c r="G57" s="3">
        <f>ROUND(G3+G14-G56,5)</f>
        <v>1384.35</v>
      </c>
      <c r="H57" s="3">
        <f>ROUND(H3+H14-H56,5)</f>
        <v>194.53</v>
      </c>
      <c r="I57" s="3">
        <f>ROUND(I3+I14-I56,5)</f>
        <v>3071.67</v>
      </c>
      <c r="J57" s="3">
        <f>ROUND(J3+J14-J56,5)</f>
        <v>337.38</v>
      </c>
      <c r="K57" s="3">
        <f>ROUND(K3+K14-K56,5)</f>
        <v>48.31</v>
      </c>
    </row>
    <row r="58" spans="1:11" ht="30" customHeight="1">
      <c r="A58" s="1"/>
      <c r="B58" s="1" t="s">
        <v>60</v>
      </c>
      <c r="C58" s="1"/>
      <c r="D58" s="1"/>
      <c r="E58" s="1"/>
      <c r="F58" s="1"/>
      <c r="G58" s="3"/>
      <c r="H58" s="3"/>
      <c r="I58" s="3"/>
      <c r="J58" s="3"/>
      <c r="K58" s="3"/>
    </row>
    <row r="59" spans="1:11">
      <c r="A59" s="1"/>
      <c r="B59" s="1"/>
      <c r="C59" s="1" t="s">
        <v>61</v>
      </c>
      <c r="D59" s="1"/>
      <c r="E59" s="1"/>
      <c r="F59" s="1"/>
      <c r="G59" s="3"/>
      <c r="H59" s="3"/>
      <c r="I59" s="3"/>
      <c r="J59" s="3"/>
      <c r="K59" s="3"/>
    </row>
    <row r="60" spans="1:11">
      <c r="A60" s="1"/>
      <c r="B60" s="1"/>
      <c r="C60" s="1"/>
      <c r="D60" s="1" t="s">
        <v>62</v>
      </c>
      <c r="E60" s="1"/>
      <c r="F60" s="1"/>
      <c r="G60" s="3"/>
      <c r="H60" s="3"/>
      <c r="I60" s="3"/>
      <c r="J60" s="3"/>
      <c r="K60" s="3"/>
    </row>
    <row r="61" spans="1:11">
      <c r="A61" s="1"/>
      <c r="B61" s="1"/>
      <c r="C61" s="1"/>
      <c r="D61" s="1"/>
      <c r="E61" s="1" t="s">
        <v>63</v>
      </c>
      <c r="F61" s="1"/>
      <c r="G61" s="3">
        <v>5000</v>
      </c>
      <c r="H61" s="3">
        <v>5000</v>
      </c>
      <c r="I61" s="3">
        <v>10000</v>
      </c>
      <c r="J61" s="3">
        <v>10000</v>
      </c>
      <c r="K61" s="3">
        <v>60000</v>
      </c>
    </row>
    <row r="62" spans="1:11" ht="15.75" thickBot="1">
      <c r="A62" s="1"/>
      <c r="B62" s="1"/>
      <c r="C62" s="1"/>
      <c r="D62" s="1"/>
      <c r="E62" s="1" t="s">
        <v>64</v>
      </c>
      <c r="F62" s="1"/>
      <c r="G62" s="5">
        <v>16.489999999999998</v>
      </c>
      <c r="H62" s="5">
        <v>5.33</v>
      </c>
      <c r="I62" s="5">
        <v>27.08</v>
      </c>
      <c r="J62" s="5">
        <v>10.72</v>
      </c>
      <c r="K62" s="5">
        <v>694.58</v>
      </c>
    </row>
    <row r="63" spans="1:11" ht="15.75" thickBot="1">
      <c r="A63" s="1"/>
      <c r="B63" s="1"/>
      <c r="C63" s="1"/>
      <c r="D63" s="1" t="s">
        <v>65</v>
      </c>
      <c r="E63" s="1"/>
      <c r="F63" s="1"/>
      <c r="G63" s="6">
        <f>ROUND(SUM(G60:G62),5)</f>
        <v>5016.49</v>
      </c>
      <c r="H63" s="6">
        <f>ROUND(SUM(H60:H62),5)</f>
        <v>5005.33</v>
      </c>
      <c r="I63" s="6">
        <f>ROUND(SUM(I60:I62),5)</f>
        <v>10027.08</v>
      </c>
      <c r="J63" s="6">
        <f>ROUND(SUM(J60:J62),5)</f>
        <v>10010.719999999999</v>
      </c>
      <c r="K63" s="6">
        <f>ROUND(SUM(K60:K62),5)</f>
        <v>60694.58</v>
      </c>
    </row>
    <row r="64" spans="1:11" ht="30" customHeight="1">
      <c r="A64" s="1"/>
      <c r="B64" s="1"/>
      <c r="C64" s="1" t="s">
        <v>66</v>
      </c>
      <c r="D64" s="1"/>
      <c r="E64" s="1"/>
      <c r="F64" s="1"/>
      <c r="G64" s="3">
        <f>ROUND(G59+G63,5)</f>
        <v>5016.49</v>
      </c>
      <c r="H64" s="3">
        <f>ROUND(H59+H63,5)</f>
        <v>5005.33</v>
      </c>
      <c r="I64" s="3">
        <f>ROUND(I59+I63,5)</f>
        <v>10027.08</v>
      </c>
      <c r="J64" s="3">
        <f>ROUND(J59+J63,5)</f>
        <v>10010.719999999999</v>
      </c>
      <c r="K64" s="3">
        <f>ROUND(K59+K63,5)</f>
        <v>60694.58</v>
      </c>
    </row>
    <row r="65" spans="1:11" ht="30" customHeight="1">
      <c r="A65" s="1"/>
      <c r="B65" s="1"/>
      <c r="C65" s="1" t="s">
        <v>67</v>
      </c>
      <c r="D65" s="1"/>
      <c r="E65" s="1"/>
      <c r="F65" s="1"/>
      <c r="G65" s="3"/>
      <c r="H65" s="3"/>
      <c r="I65" s="3"/>
      <c r="J65" s="3"/>
      <c r="K65" s="3"/>
    </row>
    <row r="66" spans="1:11" ht="15.75" thickBot="1">
      <c r="A66" s="1"/>
      <c r="B66" s="1"/>
      <c r="C66" s="1"/>
      <c r="D66" s="1" t="s">
        <v>68</v>
      </c>
      <c r="E66" s="1"/>
      <c r="F66" s="1"/>
      <c r="G66" s="5">
        <v>0</v>
      </c>
      <c r="H66" s="5">
        <v>3100.43</v>
      </c>
      <c r="I66" s="5">
        <v>0</v>
      </c>
      <c r="J66" s="5">
        <v>3100.43</v>
      </c>
      <c r="K66" s="5">
        <v>3100.43</v>
      </c>
    </row>
    <row r="67" spans="1:11" ht="15.75" thickBot="1">
      <c r="A67" s="1"/>
      <c r="B67" s="1"/>
      <c r="C67" s="1" t="s">
        <v>69</v>
      </c>
      <c r="D67" s="1"/>
      <c r="E67" s="1"/>
      <c r="F67" s="1"/>
      <c r="G67" s="7">
        <f>ROUND(SUM(G65:G66),5)</f>
        <v>0</v>
      </c>
      <c r="H67" s="7">
        <f>ROUND(SUM(H65:H66),5)</f>
        <v>3100.43</v>
      </c>
      <c r="I67" s="7">
        <f>ROUND(SUM(I65:I66),5)</f>
        <v>0</v>
      </c>
      <c r="J67" s="7">
        <f>ROUND(SUM(J65:J66),5)</f>
        <v>3100.43</v>
      </c>
      <c r="K67" s="7">
        <f>ROUND(SUM(K65:K66),5)</f>
        <v>3100.43</v>
      </c>
    </row>
    <row r="68" spans="1:11" ht="30" customHeight="1" thickBot="1">
      <c r="A68" s="1"/>
      <c r="B68" s="1" t="s">
        <v>70</v>
      </c>
      <c r="C68" s="1"/>
      <c r="D68" s="1"/>
      <c r="E68" s="1"/>
      <c r="F68" s="1"/>
      <c r="G68" s="7">
        <f>ROUND(G58+G64-G67,5)</f>
        <v>5016.49</v>
      </c>
      <c r="H68" s="7">
        <f>ROUND(H58+H64-H67,5)</f>
        <v>1904.9</v>
      </c>
      <c r="I68" s="7">
        <f>ROUND(I58+I64-I67,5)</f>
        <v>10027.08</v>
      </c>
      <c r="J68" s="7">
        <f>ROUND(J58+J64-J67,5)</f>
        <v>6910.29</v>
      </c>
      <c r="K68" s="7">
        <f>ROUND(K58+K64-K67,5)</f>
        <v>57594.15</v>
      </c>
    </row>
    <row r="69" spans="1:11" s="9" customFormat="1" ht="30" customHeight="1" thickBot="1">
      <c r="A69" s="1" t="s">
        <v>71</v>
      </c>
      <c r="B69" s="1"/>
      <c r="C69" s="1"/>
      <c r="D69" s="1"/>
      <c r="E69" s="1"/>
      <c r="F69" s="1"/>
      <c r="G69" s="8">
        <f>ROUND(G57+G68,5)</f>
        <v>6400.84</v>
      </c>
      <c r="H69" s="8">
        <f>ROUND(H57+H68,5)</f>
        <v>2099.4299999999998</v>
      </c>
      <c r="I69" s="8">
        <f>ROUND(I57+I68,5)</f>
        <v>13098.75</v>
      </c>
      <c r="J69" s="8">
        <f>ROUND(J57+J68,5)</f>
        <v>7247.67</v>
      </c>
      <c r="K69" s="8">
        <f>ROUND(K57+K68,5)</f>
        <v>57642.46</v>
      </c>
    </row>
    <row r="70" spans="1:11" ht="15.75" thickTop="1"/>
  </sheetData>
  <pageMargins left="0.7" right="0.7" top="0.75" bottom="0.75" header="0.25" footer="0.3"/>
  <pageSetup orientation="landscape" r:id="rId1"/>
  <headerFooter>
    <oddHeader>&amp;L&amp;"Arial,Bold"&amp;8 1:08 PM
&amp;"Arial,Bold"&amp;8 03/01/15
&amp;"Arial,Bold"&amp;8 Accrual Basis&amp;C&amp;"Arial,Bold"&amp;12 Castlewood Ranch Paired Owners Assoc. Inc.
&amp;"Arial,Bold"&amp;14 Profit &amp;&amp; Loss Budget Performance
&amp;"Arial,Bold"&amp;10 February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2015-03-01T20:08:42Z</cp:lastPrinted>
  <dcterms:created xsi:type="dcterms:W3CDTF">2015-03-01T20:08:06Z</dcterms:created>
  <dcterms:modified xsi:type="dcterms:W3CDTF">2015-03-01T20:09:59Z</dcterms:modified>
</cp:coreProperties>
</file>