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44" yWindow="1164" windowWidth="16068" windowHeight="8736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Sheet1!$5:$5,Sheet1!$7:$7,Sheet1!$9:$9,Sheet1!$10:$10,Sheet1!$11:$11,Sheet1!$16:$16,Sheet1!$17:$17,Sheet1!$18:$18,Sheet1!$19:$19,Sheet1!$20:$20,Sheet1!$21:$21,Sheet1!$22:$22,Sheet1!$23:$23,Sheet1!$24:$24,Sheet1!$27:$27,Sheet1!$30:$30</definedName>
    <definedName name="QB_DATA_1" localSheetId="1" hidden="1">Sheet1!$31:$31,Sheet1!$32:$32,Sheet1!$33:$33,Sheet1!$34:$34,Sheet1!$35:$35,Sheet1!$38:$38,Sheet1!$39:$39,Sheet1!$40:$40,Sheet1!$43:$43,Sheet1!$44:$44,Sheet1!$45:$45,Sheet1!$48:$48,Sheet1!$49:$49,Sheet1!$50:$50,Sheet1!$53:$53,Sheet1!$54:$54</definedName>
    <definedName name="QB_DATA_2" localSheetId="1" hidden="1">Sheet1!$55:$55,Sheet1!$57:$57,Sheet1!$62:$62,Sheet1!$64:$64,Sheet1!$65:$65</definedName>
    <definedName name="QB_FORMULA_0" localSheetId="1" hidden="1">Sheet1!$G$8,Sheet1!$I$8,Sheet1!$G$12,Sheet1!$H$12,Sheet1!$I$12,Sheet1!$J$12,Sheet1!$K$12,Sheet1!$G$13,Sheet1!$H$13,Sheet1!$I$13,Sheet1!$J$13,Sheet1!$K$13,Sheet1!$G$25,Sheet1!$H$25,Sheet1!$I$25,Sheet1!$J$25</definedName>
    <definedName name="QB_FORMULA_1" localSheetId="1" hidden="1">Sheet1!$K$25,Sheet1!$G$28,Sheet1!$H$28,Sheet1!$I$28,Sheet1!$J$28,Sheet1!$K$28,Sheet1!$G$36,Sheet1!$H$36,Sheet1!$I$36,Sheet1!$J$36,Sheet1!$K$36,Sheet1!$G$41,Sheet1!$H$41,Sheet1!$I$41,Sheet1!$J$41,Sheet1!$K$41</definedName>
    <definedName name="QB_FORMULA_2" localSheetId="1" hidden="1">Sheet1!$G$46,Sheet1!$H$46,Sheet1!$I$46,Sheet1!$J$46,Sheet1!$K$46,Sheet1!$G$51,Sheet1!$H$51,Sheet1!$I$51,Sheet1!$J$51,Sheet1!$K$51,Sheet1!$G$56,Sheet1!$H$56,Sheet1!$I$56,Sheet1!$J$56,Sheet1!$K$56,Sheet1!$G$58</definedName>
    <definedName name="QB_FORMULA_3" localSheetId="1" hidden="1">Sheet1!$H$58,Sheet1!$I$58,Sheet1!$J$58,Sheet1!$K$58,Sheet1!$G$59,Sheet1!$H$59,Sheet1!$I$59,Sheet1!$J$59,Sheet1!$K$59,Sheet1!$G$66,Sheet1!$I$66,Sheet1!$G$67,Sheet1!$I$67,Sheet1!$G$68,Sheet1!$I$68,Sheet1!$G$69</definedName>
    <definedName name="QB_FORMULA_4" localSheetId="1" hidden="1">Sheet1!$H$69,Sheet1!$I$69,Sheet1!$J$69,Sheet1!$K$69</definedName>
    <definedName name="QB_ROW_111240" localSheetId="1" hidden="1">Sheet1!$E$5</definedName>
    <definedName name="QB_ROW_113240" localSheetId="1" hidden="1">Sheet1!$E$9</definedName>
    <definedName name="QB_ROW_116250" localSheetId="1" hidden="1">Sheet1!$F$23</definedName>
    <definedName name="QB_ROW_121040" localSheetId="1" hidden="1">Sheet1!$E$29</definedName>
    <definedName name="QB_ROW_121340" localSheetId="1" hidden="1">Sheet1!$E$36</definedName>
    <definedName name="QB_ROW_123250" localSheetId="1" hidden="1">Sheet1!$F$30</definedName>
    <definedName name="QB_ROW_124250" localSheetId="1" hidden="1">Sheet1!$F$31</definedName>
    <definedName name="QB_ROW_125250" localSheetId="1" hidden="1">Sheet1!$F$32</definedName>
    <definedName name="QB_ROW_127250" localSheetId="1" hidden="1">Sheet1!$F$33</definedName>
    <definedName name="QB_ROW_128250" localSheetId="1" hidden="1">Sheet1!$F$34</definedName>
    <definedName name="QB_ROW_130250" localSheetId="1" hidden="1">Sheet1!$F$35</definedName>
    <definedName name="QB_ROW_131250" localSheetId="1" hidden="1">Sheet1!$F$24</definedName>
    <definedName name="QB_ROW_136040" localSheetId="1" hidden="1">Sheet1!$E$37</definedName>
    <definedName name="QB_ROW_136250" localSheetId="1" hidden="1">Sheet1!$F$40</definedName>
    <definedName name="QB_ROW_136340" localSheetId="1" hidden="1">Sheet1!$E$41</definedName>
    <definedName name="QB_ROW_137250" localSheetId="1" hidden="1">Sheet1!$F$38</definedName>
    <definedName name="QB_ROW_141250" localSheetId="1" hidden="1">Sheet1!$F$39</definedName>
    <definedName name="QB_ROW_142040" localSheetId="1" hidden="1">Sheet1!$E$47</definedName>
    <definedName name="QB_ROW_142250" localSheetId="1" hidden="1">Sheet1!$F$50</definedName>
    <definedName name="QB_ROW_142340" localSheetId="1" hidden="1">Sheet1!$E$51</definedName>
    <definedName name="QB_ROW_143250" localSheetId="1" hidden="1">Sheet1!$F$48</definedName>
    <definedName name="QB_ROW_144250" localSheetId="1" hidden="1">Sheet1!$F$49</definedName>
    <definedName name="QB_ROW_147240" localSheetId="1" hidden="1">Sheet1!$E$11</definedName>
    <definedName name="QB_ROW_148250" localSheetId="1" hidden="1">Sheet1!$F$54</definedName>
    <definedName name="QB_ROW_150240" localSheetId="1" hidden="1">Sheet1!$E$57</definedName>
    <definedName name="QB_ROW_15040" localSheetId="1" hidden="1">Sheet1!$E$6</definedName>
    <definedName name="QB_ROW_15340" localSheetId="1" hidden="1">Sheet1!$E$8</definedName>
    <definedName name="QB_ROW_161250" localSheetId="1" hidden="1">Sheet1!$F$17</definedName>
    <definedName name="QB_ROW_170030" localSheetId="1" hidden="1">Sheet1!$D$63</definedName>
    <definedName name="QB_ROW_170330" localSheetId="1" hidden="1">Sheet1!$D$66</definedName>
    <definedName name="QB_ROW_171240" localSheetId="1" hidden="1">Sheet1!$E$64</definedName>
    <definedName name="QB_ROW_172240" localSheetId="1" hidden="1">Sheet1!$E$65</definedName>
    <definedName name="QB_ROW_18301" localSheetId="1" hidden="1">Sheet1!$A$69</definedName>
    <definedName name="QB_ROW_19011" localSheetId="1" hidden="1">Sheet1!$B$3</definedName>
    <definedName name="QB_ROW_19040" localSheetId="1" hidden="1">Sheet1!$E$42</definedName>
    <definedName name="QB_ROW_192230" localSheetId="1" hidden="1">Sheet1!$D$62</definedName>
    <definedName name="QB_ROW_19311" localSheetId="1" hidden="1">Sheet1!$B$59</definedName>
    <definedName name="QB_ROW_19340" localSheetId="1" hidden="1">Sheet1!$E$46</definedName>
    <definedName name="QB_ROW_20031" localSheetId="1" hidden="1">Sheet1!$D$4</definedName>
    <definedName name="QB_ROW_20331" localSheetId="1" hidden="1">Sheet1!$D$12</definedName>
    <definedName name="QB_ROW_21031" localSheetId="1" hidden="1">Sheet1!$D$14</definedName>
    <definedName name="QB_ROW_21250" localSheetId="1" hidden="1">Sheet1!$F$44</definedName>
    <definedName name="QB_ROW_21331" localSheetId="1" hidden="1">Sheet1!$D$58</definedName>
    <definedName name="QB_ROW_22011" localSheetId="1" hidden="1">Sheet1!$B$60</definedName>
    <definedName name="QB_ROW_22040" localSheetId="1" hidden="1">Sheet1!$E$26</definedName>
    <definedName name="QB_ROW_22311" localSheetId="1" hidden="1">Sheet1!$B$68</definedName>
    <definedName name="QB_ROW_22340" localSheetId="1" hidden="1">Sheet1!$E$28</definedName>
    <definedName name="QB_ROW_23021" localSheetId="1" hidden="1">Sheet1!$C$61</definedName>
    <definedName name="QB_ROW_23321" localSheetId="1" hidden="1">Sheet1!$C$67</definedName>
    <definedName name="QB_ROW_34240" localSheetId="1" hidden="1">Sheet1!$E$10</definedName>
    <definedName name="QB_ROW_37250" localSheetId="1" hidden="1">Sheet1!$F$16</definedName>
    <definedName name="QB_ROW_50250" localSheetId="1" hidden="1">Sheet1!$F$21</definedName>
    <definedName name="QB_ROW_51250" localSheetId="1" hidden="1">Sheet1!$F$20</definedName>
    <definedName name="QB_ROW_52250" localSheetId="1" hidden="1">Sheet1!$F$27</definedName>
    <definedName name="QB_ROW_61040" localSheetId="1" hidden="1">Sheet1!$E$52</definedName>
    <definedName name="QB_ROW_61340" localSheetId="1" hidden="1">Sheet1!$E$56</definedName>
    <definedName name="QB_ROW_63250" localSheetId="1" hidden="1">Sheet1!$F$55</definedName>
    <definedName name="QB_ROW_71250" localSheetId="1" hidden="1">Sheet1!$F$43</definedName>
    <definedName name="QB_ROW_72250" localSheetId="1" hidden="1">Sheet1!$F$45</definedName>
    <definedName name="QB_ROW_78250" localSheetId="1" hidden="1">Sheet1!$F$53</definedName>
    <definedName name="QB_ROW_86040" localSheetId="1" hidden="1">Sheet1!$E$15</definedName>
    <definedName name="QB_ROW_86321" localSheetId="1" hidden="1">Sheet1!$C$13</definedName>
    <definedName name="QB_ROW_86340" localSheetId="1" hidden="1">Sheet1!$E$25</definedName>
    <definedName name="QB_ROW_88250" localSheetId="1" hidden="1">Sheet1!$F$19</definedName>
    <definedName name="QB_ROW_91250" localSheetId="1" hidden="1">Sheet1!$F$7</definedName>
    <definedName name="QB_ROW_93250" localSheetId="1" hidden="1">Sheet1!$F$18</definedName>
    <definedName name="QB_ROW_96250" localSheetId="1" hidden="1">Sheet1!$F$22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20180331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20180301</definedName>
  </definedNames>
  <calcPr calcId="125725"/>
</workbook>
</file>

<file path=xl/calcChain.xml><?xml version="1.0" encoding="utf-8"?>
<calcChain xmlns="http://schemas.openxmlformats.org/spreadsheetml/2006/main">
  <c r="K69" i="1"/>
  <c r="J69"/>
  <c r="I69"/>
  <c r="H69"/>
  <c r="G69"/>
  <c r="I68"/>
  <c r="G68"/>
  <c r="I67"/>
  <c r="G67"/>
  <c r="I66"/>
  <c r="G66"/>
  <c r="K59"/>
  <c r="J59"/>
  <c r="I59"/>
  <c r="H59"/>
  <c r="G59"/>
  <c r="K58"/>
  <c r="J58"/>
  <c r="I58"/>
  <c r="H58"/>
  <c r="G58"/>
  <c r="K56"/>
  <c r="J56"/>
  <c r="I56"/>
  <c r="H56"/>
  <c r="G56"/>
  <c r="K51"/>
  <c r="J51"/>
  <c r="I51"/>
  <c r="H51"/>
  <c r="G51"/>
  <c r="K46"/>
  <c r="J46"/>
  <c r="I46"/>
  <c r="H46"/>
  <c r="G46"/>
  <c r="K41"/>
  <c r="J41"/>
  <c r="I41"/>
  <c r="H41"/>
  <c r="G41"/>
  <c r="K36"/>
  <c r="J36"/>
  <c r="I36"/>
  <c r="H36"/>
  <c r="G36"/>
  <c r="K28"/>
  <c r="J28"/>
  <c r="I28"/>
  <c r="H28"/>
  <c r="G28"/>
  <c r="K25"/>
  <c r="J25"/>
  <c r="I25"/>
  <c r="H25"/>
  <c r="G25"/>
  <c r="K13"/>
  <c r="J13"/>
  <c r="I13"/>
  <c r="H13"/>
  <c r="G13"/>
  <c r="K12"/>
  <c r="J12"/>
  <c r="I12"/>
  <c r="H12"/>
  <c r="G12"/>
  <c r="I8"/>
  <c r="G8"/>
</calcChain>
</file>

<file path=xl/sharedStrings.xml><?xml version="1.0" encoding="utf-8"?>
<sst xmlns="http://schemas.openxmlformats.org/spreadsheetml/2006/main" count="72" uniqueCount="72">
  <si>
    <t>Mar 18</t>
  </si>
  <si>
    <t>Budget</t>
  </si>
  <si>
    <t>Jan - Mar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</si>
  <si>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</si>
  <si>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</si>
  <si>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</si>
  <si>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</si>
  <si>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</si>
  <si>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</si>
  <si>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</si>
  <si>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</si>
  <si>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4160-Interest - Operating Funds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</si>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</sst>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0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7" width="7.5546875" style="14" bestFit="1" customWidth="1"/>
    <col min="8" max="8" width="7.109375" style="14" bestFit="1" customWidth="1"/>
    <col min="9" max="9" width="9.332031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18870</v>
      </c>
      <c r="H5" s="3">
        <v>18530</v>
      </c>
      <c r="I5" s="3">
        <v>56695</v>
      </c>
      <c r="J5" s="3">
        <v>55590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" thickBot="1">
      <c r="A7" s="1"/>
      <c r="B7" s="1"/>
      <c r="C7" s="1"/>
      <c r="D7" s="1"/>
      <c r="E7" s="1"/>
      <c r="F7" s="1" t="s">
        <v>9</v>
      </c>
      <c r="G7" s="4">
        <v>20</v>
      </c>
      <c r="H7" s="3"/>
      <c r="I7" s="4">
        <v>220</v>
      </c>
      <c r="J7" s="3"/>
      <c r="K7" s="3"/>
    </row>
    <row r="8" spans="1:11">
      <c r="A8" s="1"/>
      <c r="B8" s="1"/>
      <c r="C8" s="1"/>
      <c r="D8" s="1"/>
      <c r="E8" s="1" t="s">
        <v>10</v>
      </c>
      <c r="F8" s="1"/>
      <c r="G8" s="3">
        <f>ROUND(SUM(G6:G7),5)</f>
        <v>20</v>
      </c>
      <c r="H8" s="3"/>
      <c r="I8" s="3">
        <f>ROUND(SUM(I6:I7),5)</f>
        <v>220</v>
      </c>
      <c r="J8" s="3"/>
      <c r="K8" s="3"/>
    </row>
    <row r="9" spans="1:11">
      <c r="A9" s="1"/>
      <c r="B9" s="1"/>
      <c r="C9" s="1"/>
      <c r="D9" s="1"/>
      <c r="E9" s="1" t="s">
        <v>11</v>
      </c>
      <c r="F9" s="1"/>
      <c r="G9" s="3">
        <v>37.43</v>
      </c>
      <c r="H9" s="3"/>
      <c r="I9" s="3">
        <v>37.43</v>
      </c>
      <c r="J9" s="3"/>
      <c r="K9" s="3"/>
    </row>
    <row r="10" spans="1:11">
      <c r="A10" s="1"/>
      <c r="B10" s="1"/>
      <c r="C10" s="1"/>
      <c r="D10" s="1"/>
      <c r="E10" s="1" t="s">
        <v>12</v>
      </c>
      <c r="F10" s="1"/>
      <c r="G10" s="3">
        <v>0.67</v>
      </c>
      <c r="H10" s="3"/>
      <c r="I10" s="3">
        <v>1.82</v>
      </c>
      <c r="J10" s="3"/>
      <c r="K10" s="3"/>
    </row>
    <row r="11" spans="1:11" ht="15" thickBot="1">
      <c r="A11" s="1"/>
      <c r="B11" s="1"/>
      <c r="C11" s="1"/>
      <c r="D11" s="1"/>
      <c r="E11" s="1" t="s">
        <v>13</v>
      </c>
      <c r="F11" s="1"/>
      <c r="G11" s="5">
        <v>-5108.75</v>
      </c>
      <c r="H11" s="5">
        <v>-5108.75</v>
      </c>
      <c r="I11" s="5">
        <v>-15326.25</v>
      </c>
      <c r="J11" s="5">
        <v>-15326.25</v>
      </c>
      <c r="K11" s="5">
        <v>-61305</v>
      </c>
    </row>
    <row r="12" spans="1:11" ht="15" thickBot="1">
      <c r="A12" s="1"/>
      <c r="B12" s="1"/>
      <c r="C12" s="1"/>
      <c r="D12" s="1" t="s">
        <v>14</v>
      </c>
      <c r="E12" s="1"/>
      <c r="F12" s="1"/>
      <c r="G12" s="6">
        <f>ROUND(SUM(G4:G5)+SUM(G8:G11),5)</f>
        <v>13819.35</v>
      </c>
      <c r="H12" s="6">
        <f>ROUND(SUM(H4:H5)+SUM(H8:H11),5)</f>
        <v>13421.25</v>
      </c>
      <c r="I12" s="6">
        <f>ROUND(SUM(I4:I5)+SUM(I8:I11),5)</f>
        <v>41628</v>
      </c>
      <c r="J12" s="6">
        <f>ROUND(SUM(J4:J5)+SUM(J8:J11),5)</f>
        <v>40263.75</v>
      </c>
      <c r="K12" s="6">
        <f>ROUND(SUM(K4:K5)+SUM(K8:K11),5)</f>
        <v>161055</v>
      </c>
    </row>
    <row r="13" spans="1:11">
      <c r="A13" s="1"/>
      <c r="B13" s="1"/>
      <c r="C13" s="1" t="s">
        <v>15</v>
      </c>
      <c r="D13" s="1"/>
      <c r="E13" s="1"/>
      <c r="F13" s="1"/>
      <c r="G13" s="3">
        <f>G12</f>
        <v>13819.35</v>
      </c>
      <c r="H13" s="3">
        <f>H12</f>
        <v>13421.25</v>
      </c>
      <c r="I13" s="3">
        <f>I12</f>
        <v>41628</v>
      </c>
      <c r="J13" s="3">
        <f>J12</f>
        <v>40263.75</v>
      </c>
      <c r="K13" s="3">
        <f>K12</f>
        <v>161055</v>
      </c>
    </row>
    <row r="14" spans="1:11">
      <c r="A14" s="1"/>
      <c r="B14" s="1"/>
      <c r="C14" s="1"/>
      <c r="D14" s="1" t="s">
        <v>16</v>
      </c>
      <c r="E14" s="1"/>
      <c r="F14" s="1"/>
      <c r="G14" s="3"/>
      <c r="H14" s="3"/>
      <c r="I14" s="3"/>
      <c r="J14" s="3"/>
      <c r="K14" s="3"/>
    </row>
    <row r="15" spans="1:11">
      <c r="A15" s="1"/>
      <c r="B15" s="1"/>
      <c r="C15" s="1"/>
      <c r="D15" s="1"/>
      <c r="E15" s="1" t="s">
        <v>17</v>
      </c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/>
      <c r="F16" s="1" t="s">
        <v>18</v>
      </c>
      <c r="G16" s="3">
        <v>0</v>
      </c>
      <c r="H16" s="3">
        <v>0</v>
      </c>
      <c r="I16" s="3">
        <v>117.91</v>
      </c>
      <c r="J16" s="3">
        <v>0</v>
      </c>
      <c r="K16" s="3">
        <v>100</v>
      </c>
    </row>
    <row r="17" spans="1:11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1063.28</v>
      </c>
      <c r="J17" s="3">
        <v>0</v>
      </c>
      <c r="K17" s="3">
        <v>1000</v>
      </c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100</v>
      </c>
      <c r="I18" s="3">
        <v>60</v>
      </c>
      <c r="J18" s="3">
        <v>100</v>
      </c>
      <c r="K18" s="3">
        <v>100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62.01</v>
      </c>
      <c r="J19" s="3">
        <v>130</v>
      </c>
      <c r="K19" s="3">
        <v>130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50</v>
      </c>
      <c r="I20" s="3">
        <v>18.13</v>
      </c>
      <c r="J20" s="3">
        <v>50</v>
      </c>
      <c r="K20" s="3">
        <v>150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40</v>
      </c>
      <c r="I21" s="3">
        <v>0</v>
      </c>
      <c r="J21" s="3">
        <v>120</v>
      </c>
      <c r="K21" s="3">
        <v>700</v>
      </c>
    </row>
    <row r="22" spans="1:11">
      <c r="A22" s="1"/>
      <c r="B22" s="1"/>
      <c r="C22" s="1"/>
      <c r="D22" s="1"/>
      <c r="E22" s="1"/>
      <c r="F22" s="1" t="s">
        <v>24</v>
      </c>
      <c r="G22" s="3">
        <v>50</v>
      </c>
      <c r="H22" s="3">
        <v>50</v>
      </c>
      <c r="I22" s="3">
        <v>150</v>
      </c>
      <c r="J22" s="3">
        <v>150</v>
      </c>
      <c r="K22" s="3">
        <v>600</v>
      </c>
    </row>
    <row r="23" spans="1:11">
      <c r="A23" s="1"/>
      <c r="B23" s="1"/>
      <c r="C23" s="1"/>
      <c r="D23" s="1"/>
      <c r="E23" s="1"/>
      <c r="F23" s="1" t="s">
        <v>25</v>
      </c>
      <c r="G23" s="3">
        <v>257</v>
      </c>
      <c r="H23" s="3">
        <v>275</v>
      </c>
      <c r="I23" s="3">
        <v>257</v>
      </c>
      <c r="J23" s="3">
        <v>275</v>
      </c>
      <c r="K23" s="3">
        <v>275</v>
      </c>
    </row>
    <row r="24" spans="1:11" ht="15" thickBot="1">
      <c r="A24" s="1"/>
      <c r="B24" s="1"/>
      <c r="C24" s="1"/>
      <c r="D24" s="1"/>
      <c r="E24" s="1"/>
      <c r="F24" s="1" t="s">
        <v>26</v>
      </c>
      <c r="G24" s="4">
        <v>0</v>
      </c>
      <c r="H24" s="4"/>
      <c r="I24" s="4">
        <v>80</v>
      </c>
      <c r="J24" s="4"/>
      <c r="K24" s="4"/>
    </row>
    <row r="25" spans="1:11">
      <c r="A25" s="1"/>
      <c r="B25" s="1"/>
      <c r="C25" s="1"/>
      <c r="D25" s="1"/>
      <c r="E25" s="1" t="s">
        <v>27</v>
      </c>
      <c r="F25" s="1"/>
      <c r="G25" s="3">
        <f>ROUND(SUM(G15:G24),5)</f>
        <v>307</v>
      </c>
      <c r="H25" s="3">
        <f>ROUND(SUM(H15:H24),5)</f>
        <v>515</v>
      </c>
      <c r="I25" s="3">
        <f>ROUND(SUM(I15:I24),5)</f>
        <v>1808.33</v>
      </c>
      <c r="J25" s="3">
        <f>ROUND(SUM(J15:J24),5)</f>
        <v>825</v>
      </c>
      <c r="K25" s="3">
        <f>ROUND(SUM(K15:K24),5)</f>
        <v>3055</v>
      </c>
    </row>
    <row r="26" spans="1:11">
      <c r="A26" s="1"/>
      <c r="B26" s="1"/>
      <c r="C26" s="1"/>
      <c r="D26" s="1"/>
      <c r="E26" s="1" t="s">
        <v>28</v>
      </c>
      <c r="F26" s="1"/>
      <c r="G26" s="3"/>
      <c r="H26" s="3"/>
      <c r="I26" s="3"/>
      <c r="J26" s="3"/>
      <c r="K26" s="3"/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375</v>
      </c>
      <c r="I27" s="4">
        <v>0</v>
      </c>
      <c r="J27" s="4">
        <v>375</v>
      </c>
      <c r="K27" s="4">
        <v>1500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ROUND(SUM(G26:G27),5)</f>
        <v>0</v>
      </c>
      <c r="H28" s="3">
        <f>ROUND(SUM(H26:H27),5)</f>
        <v>375</v>
      </c>
      <c r="I28" s="3">
        <f>ROUND(SUM(I26:I27),5)</f>
        <v>0</v>
      </c>
      <c r="J28" s="3">
        <f>ROUND(SUM(J26:J27),5)</f>
        <v>375</v>
      </c>
      <c r="K28" s="3">
        <f>ROUND(SUM(K26:K27),5)</f>
        <v>1500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111</v>
      </c>
      <c r="H30" s="3">
        <v>100</v>
      </c>
      <c r="I30" s="3">
        <v>444</v>
      </c>
      <c r="J30" s="3">
        <v>300</v>
      </c>
      <c r="K30" s="3">
        <v>1200</v>
      </c>
    </row>
    <row r="31" spans="1:11">
      <c r="A31" s="1"/>
      <c r="B31" s="1"/>
      <c r="C31" s="1"/>
      <c r="D31" s="1"/>
      <c r="E31" s="1"/>
      <c r="F31" s="1" t="s">
        <v>33</v>
      </c>
      <c r="G31" s="3">
        <v>0</v>
      </c>
      <c r="H31" s="3">
        <v>0</v>
      </c>
      <c r="I31" s="3">
        <v>0</v>
      </c>
      <c r="J31" s="3">
        <v>0</v>
      </c>
      <c r="K31" s="3">
        <v>600</v>
      </c>
    </row>
    <row r="32" spans="1:11">
      <c r="A32" s="1"/>
      <c r="B32" s="1"/>
      <c r="C32" s="1"/>
      <c r="D32" s="1"/>
      <c r="E32" s="1"/>
      <c r="F32" s="1" t="s">
        <v>34</v>
      </c>
      <c r="G32" s="3">
        <v>595.91</v>
      </c>
      <c r="H32" s="3">
        <v>550</v>
      </c>
      <c r="I32" s="3">
        <v>1586.19</v>
      </c>
      <c r="J32" s="3">
        <v>1650</v>
      </c>
      <c r="K32" s="3">
        <v>6600</v>
      </c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>
        <v>0</v>
      </c>
      <c r="I33" s="3">
        <v>0</v>
      </c>
      <c r="J33" s="3">
        <v>0</v>
      </c>
      <c r="K33" s="3">
        <v>2000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/>
      <c r="I34" s="3">
        <v>687</v>
      </c>
      <c r="J34" s="3"/>
      <c r="K34" s="3"/>
    </row>
    <row r="35" spans="1:11" ht="15" thickBot="1">
      <c r="A35" s="1"/>
      <c r="B35" s="1"/>
      <c r="C35" s="1"/>
      <c r="D35" s="1"/>
      <c r="E35" s="1"/>
      <c r="F35" s="1" t="s">
        <v>37</v>
      </c>
      <c r="G35" s="4">
        <v>535.5</v>
      </c>
      <c r="H35" s="4">
        <v>416</v>
      </c>
      <c r="I35" s="4">
        <v>1317</v>
      </c>
      <c r="J35" s="4">
        <v>1248</v>
      </c>
      <c r="K35" s="4">
        <v>2500</v>
      </c>
    </row>
    <row r="36" spans="1:11">
      <c r="A36" s="1"/>
      <c r="B36" s="1"/>
      <c r="C36" s="1"/>
      <c r="D36" s="1"/>
      <c r="E36" s="1" t="s">
        <v>38</v>
      </c>
      <c r="F36" s="1"/>
      <c r="G36" s="3">
        <f>ROUND(SUM(G29:G35),5)</f>
        <v>1242.4100000000001</v>
      </c>
      <c r="H36" s="3">
        <f>ROUND(SUM(H29:H35),5)</f>
        <v>1066</v>
      </c>
      <c r="I36" s="3">
        <f>ROUND(SUM(I29:I35),5)</f>
        <v>4034.19</v>
      </c>
      <c r="J36" s="3">
        <f>ROUND(SUM(J29:J35),5)</f>
        <v>3198</v>
      </c>
      <c r="K36" s="3">
        <f>ROUND(SUM(K29:K35),5)</f>
        <v>12900</v>
      </c>
    </row>
    <row r="37" spans="1:11">
      <c r="A37" s="1"/>
      <c r="B37" s="1"/>
      <c r="C37" s="1"/>
      <c r="D37" s="1"/>
      <c r="E37" s="1" t="s">
        <v>39</v>
      </c>
      <c r="F37" s="1"/>
      <c r="G37" s="3"/>
      <c r="H37" s="3"/>
      <c r="I37" s="3"/>
      <c r="J37" s="3"/>
      <c r="K37" s="3"/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180</v>
      </c>
      <c r="I38" s="3">
        <v>0</v>
      </c>
      <c r="J38" s="3">
        <v>540</v>
      </c>
      <c r="K38" s="3">
        <v>2200</v>
      </c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900</v>
      </c>
      <c r="I39" s="3">
        <v>40</v>
      </c>
      <c r="J39" s="3">
        <v>2700</v>
      </c>
      <c r="K39" s="3">
        <v>10800</v>
      </c>
    </row>
    <row r="40" spans="1:11" ht="15" thickBot="1">
      <c r="A40" s="1"/>
      <c r="B40" s="1"/>
      <c r="C40" s="1"/>
      <c r="D40" s="1"/>
      <c r="E40" s="1"/>
      <c r="F40" s="1" t="s">
        <v>42</v>
      </c>
      <c r="G40" s="4">
        <v>850</v>
      </c>
      <c r="H40" s="4"/>
      <c r="I40" s="4">
        <v>2550</v>
      </c>
      <c r="J40" s="4"/>
      <c r="K40" s="4"/>
    </row>
    <row r="41" spans="1:11">
      <c r="A41" s="1"/>
      <c r="B41" s="1"/>
      <c r="C41" s="1"/>
      <c r="D41" s="1"/>
      <c r="E41" s="1" t="s">
        <v>43</v>
      </c>
      <c r="F41" s="1"/>
      <c r="G41" s="3">
        <f>ROUND(SUM(G37:G40),5)</f>
        <v>850</v>
      </c>
      <c r="H41" s="3">
        <f>ROUND(SUM(H37:H40),5)</f>
        <v>1080</v>
      </c>
      <c r="I41" s="3">
        <f>ROUND(SUM(I37:I40),5)</f>
        <v>2590</v>
      </c>
      <c r="J41" s="3">
        <f>ROUND(SUM(J37:J40),5)</f>
        <v>3240</v>
      </c>
      <c r="K41" s="3">
        <f>ROUND(SUM(K37:K40),5)</f>
        <v>13000</v>
      </c>
    </row>
    <row r="42" spans="1:11">
      <c r="A42" s="1"/>
      <c r="B42" s="1"/>
      <c r="C42" s="1"/>
      <c r="D42" s="1"/>
      <c r="E42" s="1" t="s">
        <v>44</v>
      </c>
      <c r="F42" s="1"/>
      <c r="G42" s="3"/>
      <c r="H42" s="3"/>
      <c r="I42" s="3"/>
      <c r="J42" s="3"/>
      <c r="K42" s="3"/>
    </row>
    <row r="43" spans="1:11">
      <c r="A43" s="1"/>
      <c r="B43" s="1"/>
      <c r="C43" s="1"/>
      <c r="D43" s="1"/>
      <c r="E43" s="1"/>
      <c r="F43" s="1" t="s">
        <v>45</v>
      </c>
      <c r="G43" s="3">
        <v>28128.32</v>
      </c>
      <c r="H43" s="3">
        <v>6916</v>
      </c>
      <c r="I43" s="3">
        <v>41754.959999999999</v>
      </c>
      <c r="J43" s="3">
        <v>20748</v>
      </c>
      <c r="K43" s="3">
        <v>83000</v>
      </c>
    </row>
    <row r="44" spans="1:11">
      <c r="A44" s="1"/>
      <c r="B44" s="1"/>
      <c r="C44" s="1"/>
      <c r="D44" s="1"/>
      <c r="E44" s="1"/>
      <c r="F44" s="1" t="s">
        <v>46</v>
      </c>
      <c r="G44" s="3">
        <v>2139</v>
      </c>
      <c r="H44" s="3"/>
      <c r="I44" s="3">
        <v>2139</v>
      </c>
      <c r="J44" s="3"/>
      <c r="K44" s="3"/>
    </row>
    <row r="45" spans="1:11" ht="15" thickBot="1">
      <c r="A45" s="1"/>
      <c r="B45" s="1"/>
      <c r="C45" s="1"/>
      <c r="D45" s="1"/>
      <c r="E45" s="1"/>
      <c r="F45" s="1" t="s">
        <v>47</v>
      </c>
      <c r="G45" s="4">
        <v>988.98</v>
      </c>
      <c r="H45" s="4"/>
      <c r="I45" s="4">
        <v>988.98</v>
      </c>
      <c r="J45" s="4"/>
      <c r="K45" s="4"/>
    </row>
    <row r="46" spans="1:11">
      <c r="A46" s="1"/>
      <c r="B46" s="1"/>
      <c r="C46" s="1"/>
      <c r="D46" s="1"/>
      <c r="E46" s="1" t="s">
        <v>48</v>
      </c>
      <c r="F46" s="1"/>
      <c r="G46" s="3">
        <f>ROUND(SUM(G42:G45),5)</f>
        <v>31256.3</v>
      </c>
      <c r="H46" s="3">
        <f>ROUND(SUM(H42:H45),5)</f>
        <v>6916</v>
      </c>
      <c r="I46" s="3">
        <f>ROUND(SUM(I42:I45),5)</f>
        <v>44882.94</v>
      </c>
      <c r="J46" s="3">
        <f>ROUND(SUM(J42:J45),5)</f>
        <v>20748</v>
      </c>
      <c r="K46" s="3">
        <f>ROUND(SUM(K42:K45),5)</f>
        <v>83000</v>
      </c>
    </row>
    <row r="47" spans="1:11">
      <c r="A47" s="1"/>
      <c r="B47" s="1"/>
      <c r="C47" s="1"/>
      <c r="D47" s="1"/>
      <c r="E47" s="1" t="s">
        <v>49</v>
      </c>
      <c r="F47" s="1"/>
      <c r="G47" s="3"/>
      <c r="H47" s="3"/>
      <c r="I47" s="3"/>
      <c r="J47" s="3"/>
      <c r="K47" s="3"/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>
        <v>216</v>
      </c>
      <c r="I48" s="3">
        <v>0</v>
      </c>
      <c r="J48" s="3">
        <v>656</v>
      </c>
      <c r="K48" s="3">
        <v>2600</v>
      </c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210</v>
      </c>
      <c r="I49" s="3">
        <v>0</v>
      </c>
      <c r="J49" s="3">
        <v>610</v>
      </c>
      <c r="K49" s="3">
        <v>2500</v>
      </c>
    </row>
    <row r="50" spans="1:11" ht="15" thickBot="1">
      <c r="A50" s="1"/>
      <c r="B50" s="1"/>
      <c r="C50" s="1"/>
      <c r="D50" s="1"/>
      <c r="E50" s="1"/>
      <c r="F50" s="1" t="s">
        <v>52</v>
      </c>
      <c r="G50" s="4">
        <v>0</v>
      </c>
      <c r="H50" s="4">
        <v>333</v>
      </c>
      <c r="I50" s="4">
        <v>0</v>
      </c>
      <c r="J50" s="4">
        <v>1003</v>
      </c>
      <c r="K50" s="4">
        <v>4000</v>
      </c>
    </row>
    <row r="51" spans="1:11">
      <c r="A51" s="1"/>
      <c r="B51" s="1"/>
      <c r="C51" s="1"/>
      <c r="D51" s="1"/>
      <c r="E51" s="1" t="s">
        <v>53</v>
      </c>
      <c r="F51" s="1"/>
      <c r="G51" s="3">
        <f>ROUND(SUM(G47:G50),5)</f>
        <v>0</v>
      </c>
      <c r="H51" s="3">
        <f>ROUND(SUM(H47:H50),5)</f>
        <v>759</v>
      </c>
      <c r="I51" s="3">
        <f>ROUND(SUM(I47:I50),5)</f>
        <v>0</v>
      </c>
      <c r="J51" s="3">
        <f>ROUND(SUM(J47:J50),5)</f>
        <v>2269</v>
      </c>
      <c r="K51" s="3">
        <f>ROUND(SUM(K47:K50),5)</f>
        <v>9100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8.43</v>
      </c>
      <c r="H53" s="3">
        <v>41.5</v>
      </c>
      <c r="I53" s="3">
        <v>113.61</v>
      </c>
      <c r="J53" s="3">
        <v>124.5</v>
      </c>
      <c r="K53" s="3">
        <v>500</v>
      </c>
    </row>
    <row r="54" spans="1:11">
      <c r="A54" s="1"/>
      <c r="B54" s="1"/>
      <c r="C54" s="1"/>
      <c r="D54" s="1"/>
      <c r="E54" s="1"/>
      <c r="F54" s="1" t="s">
        <v>56</v>
      </c>
      <c r="G54" s="3">
        <v>2828.1</v>
      </c>
      <c r="H54" s="3">
        <v>2833.33</v>
      </c>
      <c r="I54" s="3">
        <v>8484.2999999999993</v>
      </c>
      <c r="J54" s="3">
        <v>8500.0300000000007</v>
      </c>
      <c r="K54" s="3">
        <v>34000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71.38</v>
      </c>
      <c r="H55" s="4">
        <v>40</v>
      </c>
      <c r="I55" s="4">
        <v>214.14</v>
      </c>
      <c r="J55" s="4">
        <v>120</v>
      </c>
      <c r="K55" s="4">
        <v>4000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2907.91</v>
      </c>
      <c r="H56" s="3">
        <f>ROUND(SUM(H52:H55),5)</f>
        <v>2914.83</v>
      </c>
      <c r="I56" s="3">
        <f>ROUND(SUM(I52:I55),5)</f>
        <v>8812.0499999999993</v>
      </c>
      <c r="J56" s="3">
        <f>ROUND(SUM(J52:J55),5)</f>
        <v>8744.5300000000007</v>
      </c>
      <c r="K56" s="3">
        <f>ROUND(SUM(K52:K55),5)</f>
        <v>38500</v>
      </c>
    </row>
    <row r="57" spans="1:11" ht="15" thickBot="1">
      <c r="A57" s="1"/>
      <c r="B57" s="1"/>
      <c r="C57" s="1"/>
      <c r="D57" s="1"/>
      <c r="E57" s="1" t="s">
        <v>59</v>
      </c>
      <c r="F57" s="1"/>
      <c r="G57" s="5">
        <v>19.77</v>
      </c>
      <c r="H57" s="5"/>
      <c r="I57" s="5">
        <v>19.77</v>
      </c>
      <c r="J57" s="5"/>
      <c r="K57" s="5"/>
    </row>
    <row r="58" spans="1:11" ht="15" thickBot="1">
      <c r="A58" s="1"/>
      <c r="B58" s="1"/>
      <c r="C58" s="1"/>
      <c r="D58" s="1" t="s">
        <v>60</v>
      </c>
      <c r="E58" s="1"/>
      <c r="F58" s="1"/>
      <c r="G58" s="6">
        <f>ROUND(G14+G25+G28+G36+G41+G46+G51+SUM(G56:G57),5)</f>
        <v>36583.39</v>
      </c>
      <c r="H58" s="6">
        <f>ROUND(H14+H25+H28+H36+H41+H46+H51+SUM(H56:H57),5)</f>
        <v>13625.83</v>
      </c>
      <c r="I58" s="6">
        <f>ROUND(I14+I25+I28+I36+I41+I46+I51+SUM(I56:I57),5)</f>
        <v>62147.28</v>
      </c>
      <c r="J58" s="6">
        <f>ROUND(J14+J25+J28+J36+J41+J46+J51+SUM(J56:J57),5)</f>
        <v>39399.53</v>
      </c>
      <c r="K58" s="6">
        <f>ROUND(K14+K25+K28+K36+K41+K46+K51+SUM(K56:K57),5)</f>
        <v>161055</v>
      </c>
    </row>
    <row r="59" spans="1:11">
      <c r="A59" s="1"/>
      <c r="B59" s="1" t="s">
        <v>61</v>
      </c>
      <c r="C59" s="1"/>
      <c r="D59" s="1"/>
      <c r="E59" s="1"/>
      <c r="F59" s="1"/>
      <c r="G59" s="3">
        <f>ROUND(G3+G13-G58,5)</f>
        <v>-22764.04</v>
      </c>
      <c r="H59" s="3">
        <f>ROUND(H3+H13-H58,5)</f>
        <v>-204.58</v>
      </c>
      <c r="I59" s="3">
        <f>ROUND(I3+I13-I58,5)</f>
        <v>-20519.28</v>
      </c>
      <c r="J59" s="3">
        <f>ROUND(J3+J13-J58,5)</f>
        <v>864.22</v>
      </c>
      <c r="K59" s="3">
        <f>ROUND(K3+K13-K58,5)</f>
        <v>0</v>
      </c>
    </row>
    <row r="60" spans="1:11">
      <c r="A60" s="1"/>
      <c r="B60" s="1" t="s">
        <v>62</v>
      </c>
      <c r="C60" s="1"/>
      <c r="D60" s="1"/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 t="s">
        <v>63</v>
      </c>
      <c r="D61" s="1"/>
      <c r="E61" s="1"/>
      <c r="F61" s="1"/>
      <c r="G61" s="3"/>
      <c r="H61" s="3"/>
      <c r="I61" s="3"/>
      <c r="J61" s="3"/>
      <c r="K61" s="3"/>
    </row>
    <row r="62" spans="1:11">
      <c r="A62" s="1"/>
      <c r="B62" s="1"/>
      <c r="C62" s="1"/>
      <c r="D62" s="1" t="s">
        <v>64</v>
      </c>
      <c r="E62" s="1"/>
      <c r="F62" s="1"/>
      <c r="G62" s="3">
        <v>0</v>
      </c>
      <c r="H62" s="3"/>
      <c r="I62" s="3">
        <v>47</v>
      </c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/>
      <c r="E64" s="1" t="s">
        <v>66</v>
      </c>
      <c r="F64" s="1"/>
      <c r="G64" s="3">
        <v>5108.75</v>
      </c>
      <c r="H64" s="3"/>
      <c r="I64" s="3">
        <v>15326.25</v>
      </c>
      <c r="J64" s="3"/>
      <c r="K64" s="3"/>
    </row>
    <row r="65" spans="1:11" ht="15" thickBot="1">
      <c r="A65" s="1"/>
      <c r="B65" s="1"/>
      <c r="C65" s="1"/>
      <c r="D65" s="1"/>
      <c r="E65" s="1" t="s">
        <v>67</v>
      </c>
      <c r="F65" s="1"/>
      <c r="G65" s="5">
        <v>71.650000000000006</v>
      </c>
      <c r="H65" s="3"/>
      <c r="I65" s="5">
        <v>178.96</v>
      </c>
      <c r="J65" s="3"/>
      <c r="K65" s="3"/>
    </row>
    <row r="66" spans="1:11" ht="15" thickBot="1">
      <c r="A66" s="1"/>
      <c r="B66" s="1"/>
      <c r="C66" s="1"/>
      <c r="D66" s="1" t="s">
        <v>68</v>
      </c>
      <c r="E66" s="1"/>
      <c r="F66" s="1"/>
      <c r="G66" s="7">
        <f>ROUND(SUM(G63:G65),5)</f>
        <v>5180.3999999999996</v>
      </c>
      <c r="H66" s="3"/>
      <c r="I66" s="7">
        <f>ROUND(SUM(I63:I65),5)</f>
        <v>15505.21</v>
      </c>
      <c r="J66" s="3"/>
      <c r="K66" s="3"/>
    </row>
    <row r="67" spans="1:11" ht="15" thickBot="1">
      <c r="A67" s="1"/>
      <c r="B67" s="1"/>
      <c r="C67" s="1" t="s">
        <v>69</v>
      </c>
      <c r="D67" s="1"/>
      <c r="E67" s="1"/>
      <c r="F67" s="1"/>
      <c r="G67" s="7">
        <f>ROUND(SUM(G61:G62)+G66,5)</f>
        <v>5180.3999999999996</v>
      </c>
      <c r="H67" s="3"/>
      <c r="I67" s="7">
        <f>ROUND(SUM(I61:I62)+I66,5)</f>
        <v>15552.21</v>
      </c>
      <c r="J67" s="3"/>
      <c r="K67" s="3"/>
    </row>
    <row r="68" spans="1:11" ht="15" thickBot="1">
      <c r="A68" s="1"/>
      <c r="B68" s="1" t="s">
        <v>70</v>
      </c>
      <c r="C68" s="1"/>
      <c r="D68" s="1"/>
      <c r="E68" s="1"/>
      <c r="F68" s="1"/>
      <c r="G68" s="7">
        <f>ROUND(G60+G67,5)</f>
        <v>5180.3999999999996</v>
      </c>
      <c r="H68" s="5"/>
      <c r="I68" s="7">
        <f>ROUND(I60+I67,5)</f>
        <v>15552.21</v>
      </c>
      <c r="J68" s="5"/>
      <c r="K68" s="5"/>
    </row>
    <row r="69" spans="1:11" s="9" customFormat="1" ht="10.8" thickBot="1">
      <c r="A69" s="1" t="s">
        <v>71</v>
      </c>
      <c r="B69" s="1"/>
      <c r="C69" s="1"/>
      <c r="D69" s="1"/>
      <c r="E69" s="1"/>
      <c r="F69" s="1"/>
      <c r="G69" s="8">
        <f>ROUND(G59+G68,5)</f>
        <v>-17583.64</v>
      </c>
      <c r="H69" s="8">
        <f>ROUND(H59+H68,5)</f>
        <v>-204.58</v>
      </c>
      <c r="I69" s="8">
        <f>ROUND(I59+I68,5)</f>
        <v>-4967.07</v>
      </c>
      <c r="J69" s="8">
        <f>ROUND(J59+J68,5)</f>
        <v>864.22</v>
      </c>
      <c r="K69" s="8">
        <f>ROUND(K59+K68,5)</f>
        <v>0</v>
      </c>
    </row>
    <row r="70" spans="1:11" ht="15" thickTop="1"/>
  </sheetData>
  <pageMargins left="0.7" right="0.7" top="0.75" bottom="0.75" header="0.1" footer="0.3"/>
  <pageSetup orientation="portrait" r:id="rId1"/>
  <headerFooter>
    <oddHeader>&amp;L&amp;"Arial,Bold"&amp;8 9:38 AM
&amp;"Arial,Bold"&amp;8 07/05/18
&amp;"Arial,Bold"&amp;8 Accrual Basis&amp;C&amp;"Arial,Bold"&amp;12 Castlewood Ranch Paired Owners Assoc. Inc.
&amp;"Arial,Bold"&amp;14 Profit &amp;&amp; Loss Budget Performance
&amp;"Arial,Bold"&amp;10 March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2018-07-05T15:38:52Z</dcterms:created>
  <dcterms:modified xsi:type="dcterms:W3CDTF">2018-07-05T15:39:20Z</dcterms:modified>
</cp:coreProperties>
</file>