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904" activeTab="1"/>
  </bookViews>
  <sheets>
    <sheet name="QuickBooks Export Tips" sheetId="2" r:id="rId1"/>
    <sheet name="Sheet1" sheetId="1" r:id="rId2"/>
  </sheets>
  <definedNames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Sheet1!$5:$5,Sheet1!$7:$7,Sheet1!$8:$8,Sheet1!$9:$9,Sheet1!$11:$11,Sheet1!$12:$12,Sheet1!$13:$13,Sheet1!$18:$18,Sheet1!$19:$19,Sheet1!$20:$20,Sheet1!$21:$21,Sheet1!$22:$22,Sheet1!$23:$23,Sheet1!$24:$24,Sheet1!$25:$25,Sheet1!$26:$26</definedName>
    <definedName name="QB_DATA_1" localSheetId="1" hidden="1">Sheet1!$29:$29,Sheet1!$32:$32,Sheet1!$33:$33,Sheet1!$34:$34,Sheet1!$35:$35,Sheet1!$36:$36,Sheet1!$39:$39,Sheet1!$40:$40,Sheet1!$41:$41,Sheet1!$44:$44,Sheet1!$47:$47,Sheet1!$48:$48,Sheet1!$49:$49,Sheet1!$52:$52,Sheet1!$53:$53,Sheet1!$54:$54</definedName>
    <definedName name="QB_DATA_2" localSheetId="1" hidden="1">Sheet1!$56:$56,Sheet1!$61:$61,Sheet1!$62:$62,Sheet1!$64:$64,Sheet1!$65:$65,Sheet1!$69:$69</definedName>
    <definedName name="QB_FORMULA_0" localSheetId="1" hidden="1">Sheet1!$G$10,Sheet1!$H$10,Sheet1!$I$10,Sheet1!$J$10,Sheet1!$K$10,Sheet1!$G$14,Sheet1!$H$14,Sheet1!$I$14,Sheet1!$J$14,Sheet1!$K$14,Sheet1!$G$15,Sheet1!$H$15,Sheet1!$I$15,Sheet1!$J$15,Sheet1!$K$15,Sheet1!$G$27</definedName>
    <definedName name="QB_FORMULA_1" localSheetId="1" hidden="1">Sheet1!$H$27,Sheet1!$I$27,Sheet1!$J$27,Sheet1!$K$27,Sheet1!$G$30,Sheet1!$H$30,Sheet1!$I$30,Sheet1!$J$30,Sheet1!$K$30,Sheet1!$G$37,Sheet1!$H$37,Sheet1!$I$37,Sheet1!$J$37,Sheet1!$K$37,Sheet1!$G$42,Sheet1!$H$42</definedName>
    <definedName name="QB_FORMULA_2" localSheetId="1" hidden="1">Sheet1!$I$42,Sheet1!$J$42,Sheet1!$K$42,Sheet1!$G$45,Sheet1!$H$45,Sheet1!$I$45,Sheet1!$J$45,Sheet1!$K$45,Sheet1!$G$50,Sheet1!$H$50,Sheet1!$I$50,Sheet1!$J$50,Sheet1!$K$50,Sheet1!$G$55,Sheet1!$H$55,Sheet1!$I$55</definedName>
    <definedName name="QB_FORMULA_3" localSheetId="1" hidden="1">Sheet1!$J$55,Sheet1!$K$55,Sheet1!$G$57,Sheet1!$H$57,Sheet1!$I$57,Sheet1!$J$57,Sheet1!$K$57,Sheet1!$G$58,Sheet1!$H$58,Sheet1!$I$58,Sheet1!$J$58,Sheet1!$K$58,Sheet1!$G$66,Sheet1!$I$66,Sheet1!$G$67,Sheet1!$I$67</definedName>
    <definedName name="QB_FORMULA_4" localSheetId="1" hidden="1">Sheet1!$G$70,Sheet1!$I$70,Sheet1!$G$71,Sheet1!$I$71,Sheet1!$G$72,Sheet1!$H$72,Sheet1!$I$72,Sheet1!$J$72,Sheet1!$K$72</definedName>
    <definedName name="QB_ROW_111240" localSheetId="1" hidden="1">Sheet1!$E$5</definedName>
    <definedName name="QB_ROW_113240" localSheetId="1" hidden="1">Sheet1!$E$11</definedName>
    <definedName name="QB_ROW_116250" localSheetId="1" hidden="1">Sheet1!$F$25</definedName>
    <definedName name="QB_ROW_121040" localSheetId="1" hidden="1">Sheet1!$E$31</definedName>
    <definedName name="QB_ROW_121340" localSheetId="1" hidden="1">Sheet1!$E$37</definedName>
    <definedName name="QB_ROW_123250" localSheetId="1" hidden="1">Sheet1!$F$32</definedName>
    <definedName name="QB_ROW_124250" localSheetId="1" hidden="1">Sheet1!$F$33</definedName>
    <definedName name="QB_ROW_125250" localSheetId="1" hidden="1">Sheet1!$F$34</definedName>
    <definedName name="QB_ROW_127250" localSheetId="1" hidden="1">Sheet1!$F$35</definedName>
    <definedName name="QB_ROW_130250" localSheetId="1" hidden="1">Sheet1!$F$36</definedName>
    <definedName name="QB_ROW_131250" localSheetId="1" hidden="1">Sheet1!$F$26</definedName>
    <definedName name="QB_ROW_136040" localSheetId="1" hidden="1">Sheet1!$E$38</definedName>
    <definedName name="QB_ROW_136250" localSheetId="1" hidden="1">Sheet1!$F$41</definedName>
    <definedName name="QB_ROW_136340" localSheetId="1" hidden="1">Sheet1!$E$42</definedName>
    <definedName name="QB_ROW_137250" localSheetId="1" hidden="1">Sheet1!$F$39</definedName>
    <definedName name="QB_ROW_141250" localSheetId="1" hidden="1">Sheet1!$F$40</definedName>
    <definedName name="QB_ROW_142040" localSheetId="1" hidden="1">Sheet1!$E$46</definedName>
    <definedName name="QB_ROW_142250" localSheetId="1" hidden="1">Sheet1!$F$49</definedName>
    <definedName name="QB_ROW_142340" localSheetId="1" hidden="1">Sheet1!$E$50</definedName>
    <definedName name="QB_ROW_143250" localSheetId="1" hidden="1">Sheet1!$F$47</definedName>
    <definedName name="QB_ROW_144250" localSheetId="1" hidden="1">Sheet1!$F$48</definedName>
    <definedName name="QB_ROW_147240" localSheetId="1" hidden="1">Sheet1!$E$13</definedName>
    <definedName name="QB_ROW_148250" localSheetId="1" hidden="1">Sheet1!$F$53</definedName>
    <definedName name="QB_ROW_150240" localSheetId="1" hidden="1">Sheet1!$E$56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Sheet1!$F$19</definedName>
    <definedName name="QB_ROW_170030" localSheetId="1" hidden="1">Sheet1!$D$63</definedName>
    <definedName name="QB_ROW_170330" localSheetId="1" hidden="1">Sheet1!$D$66</definedName>
    <definedName name="QB_ROW_171240" localSheetId="1" hidden="1">Sheet1!$E$64</definedName>
    <definedName name="QB_ROW_172240" localSheetId="1" hidden="1">Sheet1!$E$65</definedName>
    <definedName name="QB_ROW_174230" localSheetId="1" hidden="1">Sheet1!$D$62</definedName>
    <definedName name="QB_ROW_176230" localSheetId="1" hidden="1">Sheet1!$D$69</definedName>
    <definedName name="QB_ROW_18301" localSheetId="1" hidden="1">Sheet1!$A$72</definedName>
    <definedName name="QB_ROW_19011" localSheetId="1" hidden="1">Sheet1!$B$3</definedName>
    <definedName name="QB_ROW_19040" localSheetId="1" hidden="1">Sheet1!$E$43</definedName>
    <definedName name="QB_ROW_192230" localSheetId="1" hidden="1">Sheet1!$D$61</definedName>
    <definedName name="QB_ROW_19311" localSheetId="1" hidden="1">Sheet1!$B$58</definedName>
    <definedName name="QB_ROW_19340" localSheetId="1" hidden="1">Sheet1!$E$45</definedName>
    <definedName name="QB_ROW_20031" localSheetId="1" hidden="1">Sheet1!$D$4</definedName>
    <definedName name="QB_ROW_20331" localSheetId="1" hidden="1">Sheet1!$D$14</definedName>
    <definedName name="QB_ROW_21031" localSheetId="1" hidden="1">Sheet1!$D$16</definedName>
    <definedName name="QB_ROW_21331" localSheetId="1" hidden="1">Sheet1!$D$57</definedName>
    <definedName name="QB_ROW_22011" localSheetId="1" hidden="1">Sheet1!$B$59</definedName>
    <definedName name="QB_ROW_22040" localSheetId="1" hidden="1">Sheet1!$E$28</definedName>
    <definedName name="QB_ROW_22311" localSheetId="1" hidden="1">Sheet1!$B$71</definedName>
    <definedName name="QB_ROW_22340" localSheetId="1" hidden="1">Sheet1!$E$30</definedName>
    <definedName name="QB_ROW_23021" localSheetId="1" hidden="1">Sheet1!$C$60</definedName>
    <definedName name="QB_ROW_23321" localSheetId="1" hidden="1">Sheet1!$C$67</definedName>
    <definedName name="QB_ROW_24021" localSheetId="1" hidden="1">Sheet1!$C$68</definedName>
    <definedName name="QB_ROW_24321" localSheetId="1" hidden="1">Sheet1!$C$70</definedName>
    <definedName name="QB_ROW_34240" localSheetId="1" hidden="1">Sheet1!$E$12</definedName>
    <definedName name="QB_ROW_37250" localSheetId="1" hidden="1">Sheet1!$F$18</definedName>
    <definedName name="QB_ROW_45250" localSheetId="1" hidden="1">Sheet1!$F$8</definedName>
    <definedName name="QB_ROW_50250" localSheetId="1" hidden="1">Sheet1!$F$23</definedName>
    <definedName name="QB_ROW_51250" localSheetId="1" hidden="1">Sheet1!$F$22</definedName>
    <definedName name="QB_ROW_52250" localSheetId="1" hidden="1">Sheet1!$F$29</definedName>
    <definedName name="QB_ROW_61040" localSheetId="1" hidden="1">Sheet1!$E$51</definedName>
    <definedName name="QB_ROW_61340" localSheetId="1" hidden="1">Sheet1!$E$55</definedName>
    <definedName name="QB_ROW_63250" localSheetId="1" hidden="1">Sheet1!$F$54</definedName>
    <definedName name="QB_ROW_71250" localSheetId="1" hidden="1">Sheet1!$F$44</definedName>
    <definedName name="QB_ROW_78250" localSheetId="1" hidden="1">Sheet1!$F$52</definedName>
    <definedName name="QB_ROW_86040" localSheetId="1" hidden="1">Sheet1!$E$17</definedName>
    <definedName name="QB_ROW_86321" localSheetId="1" hidden="1">Sheet1!$C$15</definedName>
    <definedName name="QB_ROW_86340" localSheetId="1" hidden="1">Sheet1!$E$27</definedName>
    <definedName name="QB_ROW_88250" localSheetId="1" hidden="1">Sheet1!$F$21</definedName>
    <definedName name="QB_ROW_91250" localSheetId="1" hidden="1">Sheet1!$F$7</definedName>
    <definedName name="QB_ROW_93250" localSheetId="1" hidden="1">Sheet1!$F$20</definedName>
    <definedName name="QB_ROW_96250" localSheetId="1" hidden="1">Sheet1!$F$24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20170430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20170401</definedName>
  </definedNames>
  <calcPr calcId="125725"/>
</workbook>
</file>

<file path=xl/calcChain.xml><?xml version="1.0" encoding="utf-8"?>
<calcChain xmlns="http://schemas.openxmlformats.org/spreadsheetml/2006/main">
  <c r="K72" i="1"/>
  <c r="J72"/>
  <c r="I72"/>
  <c r="H72"/>
  <c r="G72"/>
  <c r="I71"/>
  <c r="G71"/>
  <c r="I70"/>
  <c r="G70"/>
  <c r="I67"/>
  <c r="G67"/>
  <c r="I66"/>
  <c r="G66"/>
  <c r="K58"/>
  <c r="J58"/>
  <c r="I58"/>
  <c r="H58"/>
  <c r="G58"/>
  <c r="K57"/>
  <c r="J57"/>
  <c r="I57"/>
  <c r="H57"/>
  <c r="G57"/>
  <c r="K55"/>
  <c r="J55"/>
  <c r="I55"/>
  <c r="H55"/>
  <c r="G55"/>
  <c r="K50"/>
  <c r="J50"/>
  <c r="I50"/>
  <c r="H50"/>
  <c r="G50"/>
  <c r="K45"/>
  <c r="J45"/>
  <c r="I45"/>
  <c r="H45"/>
  <c r="G45"/>
  <c r="K42"/>
  <c r="J42"/>
  <c r="I42"/>
  <c r="H42"/>
  <c r="G42"/>
  <c r="K37"/>
  <c r="J37"/>
  <c r="I37"/>
  <c r="H37"/>
  <c r="G37"/>
  <c r="K30"/>
  <c r="J30"/>
  <c r="I30"/>
  <c r="H30"/>
  <c r="G30"/>
  <c r="K27"/>
  <c r="J27"/>
  <c r="I27"/>
  <c r="H27"/>
  <c r="G27"/>
  <c r="K15"/>
  <c r="J15"/>
  <c r="I15"/>
  <c r="H15"/>
  <c r="G15"/>
  <c r="K14"/>
  <c r="J14"/>
  <c r="I14"/>
  <c r="H14"/>
  <c r="G14"/>
  <c r="K10"/>
  <c r="J10"/>
  <c r="I10"/>
  <c r="H10"/>
  <c r="G10"/>
</calcChain>
</file>

<file path=xl/sharedStrings.xml><?xml version="1.0" encoding="utf-8"?>
<sst xmlns="http://schemas.openxmlformats.org/spreadsheetml/2006/main" count="75" uniqueCount="75">
  <si>
    <t>Apr 17</t>
  </si>
  <si>
    <t>Budget</t>
  </si>
  <si>
    <t>Jan - Apr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</si>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</sst>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3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109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16870</v>
      </c>
      <c r="H5" s="3">
        <v>16350</v>
      </c>
      <c r="I5" s="3">
        <v>66595</v>
      </c>
      <c r="J5" s="3">
        <v>65400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65</v>
      </c>
      <c r="H7" s="3">
        <v>165</v>
      </c>
      <c r="I7" s="3">
        <v>265</v>
      </c>
      <c r="J7" s="3">
        <v>660</v>
      </c>
      <c r="K7" s="3">
        <v>1900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/>
      <c r="I8" s="3">
        <v>82.68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11</v>
      </c>
      <c r="G9" s="4">
        <v>0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12</v>
      </c>
      <c r="F10" s="1"/>
      <c r="G10" s="3">
        <f>ROUND(SUM(G6:G9),5)</f>
        <v>65</v>
      </c>
      <c r="H10" s="3">
        <f>ROUND(SUM(H6:H9),5)</f>
        <v>165</v>
      </c>
      <c r="I10" s="3">
        <f>ROUND(SUM(I6:I9),5)</f>
        <v>895.68</v>
      </c>
      <c r="J10" s="3">
        <f>ROUND(SUM(J6:J9),5)</f>
        <v>660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13</v>
      </c>
      <c r="F11" s="1"/>
      <c r="G11" s="3">
        <v>0</v>
      </c>
      <c r="H11" s="3"/>
      <c r="I11" s="3">
        <v>37.32</v>
      </c>
      <c r="J11" s="3"/>
      <c r="K11" s="3"/>
    </row>
    <row r="12" spans="1:11">
      <c r="A12" s="1"/>
      <c r="B12" s="1"/>
      <c r="C12" s="1"/>
      <c r="D12" s="1"/>
      <c r="E12" s="1" t="s">
        <v>14</v>
      </c>
      <c r="F12" s="1"/>
      <c r="G12" s="3">
        <v>0.53</v>
      </c>
      <c r="H12" s="3"/>
      <c r="I12" s="3">
        <v>22.33</v>
      </c>
      <c r="J12" s="3"/>
      <c r="K12" s="3"/>
    </row>
    <row r="13" spans="1:11" ht="15" thickBot="1">
      <c r="A13" s="1"/>
      <c r="B13" s="1"/>
      <c r="C13" s="1"/>
      <c r="D13" s="1"/>
      <c r="E13" s="1" t="s">
        <v>15</v>
      </c>
      <c r="F13" s="1"/>
      <c r="G13" s="5">
        <v>-5000</v>
      </c>
      <c r="H13" s="5">
        <v>-5000</v>
      </c>
      <c r="I13" s="5">
        <v>-20000</v>
      </c>
      <c r="J13" s="5">
        <v>-20000</v>
      </c>
      <c r="K13" s="5">
        <v>-60000</v>
      </c>
    </row>
    <row r="14" spans="1:11" ht="15" thickBot="1">
      <c r="A14" s="1"/>
      <c r="B14" s="1"/>
      <c r="C14" s="1"/>
      <c r="D14" s="1" t="s">
        <v>16</v>
      </c>
      <c r="E14" s="1"/>
      <c r="F14" s="1"/>
      <c r="G14" s="6">
        <f>ROUND(SUM(G4:G5)+SUM(G10:G13),5)</f>
        <v>11935.53</v>
      </c>
      <c r="H14" s="6">
        <f>ROUND(SUM(H4:H5)+SUM(H10:H13),5)</f>
        <v>11515</v>
      </c>
      <c r="I14" s="6">
        <f>ROUND(SUM(I4:I5)+SUM(I10:I13),5)</f>
        <v>47550.33</v>
      </c>
      <c r="J14" s="6">
        <f>ROUND(SUM(J4:J5)+SUM(J10:J13),5)</f>
        <v>46060</v>
      </c>
      <c r="K14" s="6">
        <f>ROUND(SUM(K4:K5)+SUM(K10:K13),5)</f>
        <v>138100</v>
      </c>
    </row>
    <row r="15" spans="1:11">
      <c r="A15" s="1"/>
      <c r="B15" s="1"/>
      <c r="C15" s="1" t="s">
        <v>17</v>
      </c>
      <c r="D15" s="1"/>
      <c r="E15" s="1"/>
      <c r="F15" s="1"/>
      <c r="G15" s="3">
        <f>G14</f>
        <v>11935.53</v>
      </c>
      <c r="H15" s="3">
        <f>H14</f>
        <v>11515</v>
      </c>
      <c r="I15" s="3">
        <f>I14</f>
        <v>47550.33</v>
      </c>
      <c r="J15" s="3">
        <f>J14</f>
        <v>46060</v>
      </c>
      <c r="K15" s="3">
        <f>K14</f>
        <v>138100</v>
      </c>
    </row>
    <row r="16" spans="1:11">
      <c r="A16" s="1"/>
      <c r="B16" s="1"/>
      <c r="C16" s="1"/>
      <c r="D16" s="1" t="s">
        <v>18</v>
      </c>
      <c r="E16" s="1"/>
      <c r="F16" s="1"/>
      <c r="G16" s="3"/>
      <c r="H16" s="3"/>
      <c r="I16" s="3"/>
      <c r="J16" s="3"/>
      <c r="K16" s="3"/>
    </row>
    <row r="17" spans="1:11">
      <c r="A17" s="1"/>
      <c r="B17" s="1"/>
      <c r="C17" s="1"/>
      <c r="D17" s="1"/>
      <c r="E17" s="1" t="s">
        <v>19</v>
      </c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/>
      <c r="F18" s="1" t="s">
        <v>20</v>
      </c>
      <c r="G18" s="3">
        <v>0</v>
      </c>
      <c r="H18" s="3">
        <v>12.5</v>
      </c>
      <c r="I18" s="3">
        <v>89.44</v>
      </c>
      <c r="J18" s="3">
        <v>50</v>
      </c>
      <c r="K18" s="3">
        <v>150</v>
      </c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1022.13</v>
      </c>
      <c r="J19" s="3">
        <v>0</v>
      </c>
      <c r="K19" s="3">
        <v>700</v>
      </c>
    </row>
    <row r="20" spans="1:11">
      <c r="A20" s="1"/>
      <c r="B20" s="1"/>
      <c r="C20" s="1"/>
      <c r="D20" s="1"/>
      <c r="E20" s="1"/>
      <c r="F20" s="1" t="s">
        <v>22</v>
      </c>
      <c r="G20" s="3">
        <v>0</v>
      </c>
      <c r="H20" s="3">
        <v>0</v>
      </c>
      <c r="I20" s="3">
        <v>0</v>
      </c>
      <c r="J20" s="3">
        <v>100</v>
      </c>
      <c r="K20" s="3">
        <v>100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126.52</v>
      </c>
      <c r="J21" s="3">
        <v>0</v>
      </c>
      <c r="K21" s="3">
        <v>105</v>
      </c>
    </row>
    <row r="22" spans="1:11">
      <c r="A22" s="1"/>
      <c r="B22" s="1"/>
      <c r="C22" s="1"/>
      <c r="D22" s="1"/>
      <c r="E22" s="1"/>
      <c r="F22" s="1" t="s">
        <v>24</v>
      </c>
      <c r="G22" s="3">
        <v>11.22</v>
      </c>
      <c r="H22" s="3">
        <v>25</v>
      </c>
      <c r="I22" s="3">
        <v>49.07</v>
      </c>
      <c r="J22" s="3">
        <v>50</v>
      </c>
      <c r="K22" s="3">
        <v>200</v>
      </c>
    </row>
    <row r="23" spans="1:11">
      <c r="A23" s="1"/>
      <c r="B23" s="1"/>
      <c r="C23" s="1"/>
      <c r="D23" s="1"/>
      <c r="E23" s="1"/>
      <c r="F23" s="1" t="s">
        <v>25</v>
      </c>
      <c r="G23" s="3">
        <v>190.58</v>
      </c>
      <c r="H23" s="3">
        <v>40</v>
      </c>
      <c r="I23" s="3">
        <v>519.92999999999995</v>
      </c>
      <c r="J23" s="3">
        <v>80</v>
      </c>
      <c r="K23" s="3">
        <v>300</v>
      </c>
    </row>
    <row r="24" spans="1:11">
      <c r="A24" s="1"/>
      <c r="B24" s="1"/>
      <c r="C24" s="1"/>
      <c r="D24" s="1"/>
      <c r="E24" s="1"/>
      <c r="F24" s="1" t="s">
        <v>26</v>
      </c>
      <c r="G24" s="3">
        <v>50</v>
      </c>
      <c r="H24" s="3">
        <v>50</v>
      </c>
      <c r="I24" s="3">
        <v>200</v>
      </c>
      <c r="J24" s="3">
        <v>200</v>
      </c>
      <c r="K24" s="3">
        <v>600</v>
      </c>
    </row>
    <row r="25" spans="1:11">
      <c r="A25" s="1"/>
      <c r="B25" s="1"/>
      <c r="C25" s="1"/>
      <c r="D25" s="1"/>
      <c r="E25" s="1"/>
      <c r="F25" s="1" t="s">
        <v>27</v>
      </c>
      <c r="G25" s="3">
        <v>0</v>
      </c>
      <c r="H25" s="3">
        <v>0</v>
      </c>
      <c r="I25" s="3">
        <v>257</v>
      </c>
      <c r="J25" s="3">
        <v>275</v>
      </c>
      <c r="K25" s="3">
        <v>275</v>
      </c>
    </row>
    <row r="26" spans="1:11" ht="15" thickBot="1">
      <c r="A26" s="1"/>
      <c r="B26" s="1"/>
      <c r="C26" s="1"/>
      <c r="D26" s="1"/>
      <c r="E26" s="1"/>
      <c r="F26" s="1" t="s">
        <v>28</v>
      </c>
      <c r="G26" s="4">
        <v>0</v>
      </c>
      <c r="H26" s="4"/>
      <c r="I26" s="4">
        <v>50</v>
      </c>
      <c r="J26" s="4"/>
      <c r="K26" s="4"/>
    </row>
    <row r="27" spans="1:11">
      <c r="A27" s="1"/>
      <c r="B27" s="1"/>
      <c r="C27" s="1"/>
      <c r="D27" s="1"/>
      <c r="E27" s="1" t="s">
        <v>29</v>
      </c>
      <c r="F27" s="1"/>
      <c r="G27" s="3">
        <f>ROUND(SUM(G17:G26),5)</f>
        <v>251.8</v>
      </c>
      <c r="H27" s="3">
        <f>ROUND(SUM(H17:H26),5)</f>
        <v>127.5</v>
      </c>
      <c r="I27" s="3">
        <f>ROUND(SUM(I17:I26),5)</f>
        <v>2314.09</v>
      </c>
      <c r="J27" s="3">
        <f>ROUND(SUM(J17:J26),5)</f>
        <v>755</v>
      </c>
      <c r="K27" s="3">
        <f>ROUND(SUM(K17:K26),5)</f>
        <v>2430</v>
      </c>
    </row>
    <row r="28" spans="1:11">
      <c r="A28" s="1"/>
      <c r="B28" s="1"/>
      <c r="C28" s="1"/>
      <c r="D28" s="1"/>
      <c r="E28" s="1" t="s">
        <v>30</v>
      </c>
      <c r="F28" s="1"/>
      <c r="G28" s="3"/>
      <c r="H28" s="3"/>
      <c r="I28" s="3"/>
      <c r="J28" s="3"/>
      <c r="K28" s="3"/>
    </row>
    <row r="29" spans="1:11" ht="15" thickBot="1">
      <c r="A29" s="1"/>
      <c r="B29" s="1"/>
      <c r="C29" s="1"/>
      <c r="D29" s="1"/>
      <c r="E29" s="1"/>
      <c r="F29" s="1" t="s">
        <v>31</v>
      </c>
      <c r="G29" s="4">
        <v>30.5</v>
      </c>
      <c r="H29" s="4">
        <v>83</v>
      </c>
      <c r="I29" s="4">
        <v>1505.5</v>
      </c>
      <c r="J29" s="4">
        <v>332</v>
      </c>
      <c r="K29" s="4">
        <v>1000</v>
      </c>
    </row>
    <row r="30" spans="1:11">
      <c r="A30" s="1"/>
      <c r="B30" s="1"/>
      <c r="C30" s="1"/>
      <c r="D30" s="1"/>
      <c r="E30" s="1" t="s">
        <v>32</v>
      </c>
      <c r="F30" s="1"/>
      <c r="G30" s="3">
        <f>ROUND(SUM(G28:G29),5)</f>
        <v>30.5</v>
      </c>
      <c r="H30" s="3">
        <f>ROUND(SUM(H28:H29),5)</f>
        <v>83</v>
      </c>
      <c r="I30" s="3">
        <f>ROUND(SUM(I28:I29),5)</f>
        <v>1505.5</v>
      </c>
      <c r="J30" s="3">
        <f>ROUND(SUM(J28:J29),5)</f>
        <v>332</v>
      </c>
      <c r="K30" s="3">
        <f>ROUND(SUM(K28:K29),5)</f>
        <v>1000</v>
      </c>
    </row>
    <row r="31" spans="1:11">
      <c r="A31" s="1"/>
      <c r="B31" s="1"/>
      <c r="C31" s="1"/>
      <c r="D31" s="1"/>
      <c r="E31" s="1" t="s">
        <v>33</v>
      </c>
      <c r="F31" s="1"/>
      <c r="G31" s="3"/>
      <c r="H31" s="3"/>
      <c r="I31" s="3"/>
      <c r="J31" s="3"/>
      <c r="K31" s="3"/>
    </row>
    <row r="32" spans="1:11">
      <c r="A32" s="1"/>
      <c r="B32" s="1"/>
      <c r="C32" s="1"/>
      <c r="D32" s="1"/>
      <c r="E32" s="1"/>
      <c r="F32" s="1" t="s">
        <v>34</v>
      </c>
      <c r="G32" s="3">
        <v>104</v>
      </c>
      <c r="H32" s="3">
        <v>600</v>
      </c>
      <c r="I32" s="3">
        <v>327</v>
      </c>
      <c r="J32" s="3">
        <v>600</v>
      </c>
      <c r="K32" s="3">
        <v>1200</v>
      </c>
    </row>
    <row r="33" spans="1:11">
      <c r="A33" s="1"/>
      <c r="B33" s="1"/>
      <c r="C33" s="1"/>
      <c r="D33" s="1"/>
      <c r="E33" s="1"/>
      <c r="F33" s="1" t="s">
        <v>35</v>
      </c>
      <c r="G33" s="3">
        <v>0</v>
      </c>
      <c r="H33" s="3">
        <v>300</v>
      </c>
      <c r="I33" s="3">
        <v>0</v>
      </c>
      <c r="J33" s="3">
        <v>300</v>
      </c>
      <c r="K33" s="3">
        <v>600</v>
      </c>
    </row>
    <row r="34" spans="1:11">
      <c r="A34" s="1"/>
      <c r="B34" s="1"/>
      <c r="C34" s="1"/>
      <c r="D34" s="1"/>
      <c r="E34" s="1"/>
      <c r="F34" s="1" t="s">
        <v>36</v>
      </c>
      <c r="G34" s="3">
        <v>564.91999999999996</v>
      </c>
      <c r="H34" s="3">
        <v>500</v>
      </c>
      <c r="I34" s="3">
        <v>2408.6799999999998</v>
      </c>
      <c r="J34" s="3">
        <v>2000</v>
      </c>
      <c r="K34" s="3">
        <v>6000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430</v>
      </c>
      <c r="I35" s="3">
        <v>0</v>
      </c>
      <c r="J35" s="3">
        <v>430</v>
      </c>
      <c r="K35" s="3">
        <v>2600</v>
      </c>
    </row>
    <row r="36" spans="1:11" ht="15" thickBot="1">
      <c r="A36" s="1"/>
      <c r="B36" s="1"/>
      <c r="C36" s="1"/>
      <c r="D36" s="1"/>
      <c r="E36" s="1"/>
      <c r="F36" s="1" t="s">
        <v>38</v>
      </c>
      <c r="G36" s="4">
        <v>0</v>
      </c>
      <c r="H36" s="4"/>
      <c r="I36" s="4">
        <v>1289.5999999999999</v>
      </c>
      <c r="J36" s="4"/>
      <c r="K36" s="4"/>
    </row>
    <row r="37" spans="1:11">
      <c r="A37" s="1"/>
      <c r="B37" s="1"/>
      <c r="C37" s="1"/>
      <c r="D37" s="1"/>
      <c r="E37" s="1" t="s">
        <v>39</v>
      </c>
      <c r="F37" s="1"/>
      <c r="G37" s="3">
        <f>ROUND(SUM(G31:G36),5)</f>
        <v>668.92</v>
      </c>
      <c r="H37" s="3">
        <f>ROUND(SUM(H31:H36),5)</f>
        <v>1830</v>
      </c>
      <c r="I37" s="3">
        <f>ROUND(SUM(I31:I36),5)</f>
        <v>4025.28</v>
      </c>
      <c r="J37" s="3">
        <f>ROUND(SUM(J31:J36),5)</f>
        <v>3330</v>
      </c>
      <c r="K37" s="3">
        <f>ROUND(SUM(K31:K36),5)</f>
        <v>10400</v>
      </c>
    </row>
    <row r="38" spans="1:11">
      <c r="A38" s="1"/>
      <c r="B38" s="1"/>
      <c r="C38" s="1"/>
      <c r="D38" s="1"/>
      <c r="E38" s="1" t="s">
        <v>40</v>
      </c>
      <c r="F38" s="1"/>
      <c r="G38" s="3"/>
      <c r="H38" s="3"/>
      <c r="I38" s="3"/>
      <c r="J38" s="3"/>
      <c r="K38" s="3"/>
    </row>
    <row r="39" spans="1:11">
      <c r="A39" s="1"/>
      <c r="B39" s="1"/>
      <c r="C39" s="1"/>
      <c r="D39" s="1"/>
      <c r="E39" s="1"/>
      <c r="F39" s="1" t="s">
        <v>41</v>
      </c>
      <c r="G39" s="3">
        <v>0</v>
      </c>
      <c r="H39" s="3">
        <v>183</v>
      </c>
      <c r="I39" s="3">
        <v>630</v>
      </c>
      <c r="J39" s="3">
        <v>736</v>
      </c>
      <c r="K39" s="3">
        <v>2200</v>
      </c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900</v>
      </c>
      <c r="I40" s="3">
        <v>850</v>
      </c>
      <c r="J40" s="3">
        <v>3600</v>
      </c>
      <c r="K40" s="3">
        <v>10800</v>
      </c>
    </row>
    <row r="41" spans="1:11" ht="15" thickBot="1">
      <c r="A41" s="1"/>
      <c r="B41" s="1"/>
      <c r="C41" s="1"/>
      <c r="D41" s="1"/>
      <c r="E41" s="1"/>
      <c r="F41" s="1" t="s">
        <v>43</v>
      </c>
      <c r="G41" s="4">
        <v>850</v>
      </c>
      <c r="H41" s="4"/>
      <c r="I41" s="4">
        <v>2550</v>
      </c>
      <c r="J41" s="4"/>
      <c r="K41" s="4"/>
    </row>
    <row r="42" spans="1:11">
      <c r="A42" s="1"/>
      <c r="B42" s="1"/>
      <c r="C42" s="1"/>
      <c r="D42" s="1"/>
      <c r="E42" s="1" t="s">
        <v>44</v>
      </c>
      <c r="F42" s="1"/>
      <c r="G42" s="3">
        <f>ROUND(SUM(G38:G41),5)</f>
        <v>850</v>
      </c>
      <c r="H42" s="3">
        <f>ROUND(SUM(H38:H41),5)</f>
        <v>1083</v>
      </c>
      <c r="I42" s="3">
        <f>ROUND(SUM(I38:I41),5)</f>
        <v>4030</v>
      </c>
      <c r="J42" s="3">
        <f>ROUND(SUM(J38:J41),5)</f>
        <v>4336</v>
      </c>
      <c r="K42" s="3">
        <f>ROUND(SUM(K38:K41),5)</f>
        <v>13000</v>
      </c>
    </row>
    <row r="43" spans="1:11">
      <c r="A43" s="1"/>
      <c r="B43" s="1"/>
      <c r="C43" s="1"/>
      <c r="D43" s="1"/>
      <c r="E43" s="1" t="s">
        <v>45</v>
      </c>
      <c r="F43" s="1"/>
      <c r="G43" s="3"/>
      <c r="H43" s="3"/>
      <c r="I43" s="3"/>
      <c r="J43" s="3"/>
      <c r="K43" s="3"/>
    </row>
    <row r="44" spans="1:11" ht="15" thickBot="1">
      <c r="A44" s="1"/>
      <c r="B44" s="1"/>
      <c r="C44" s="1"/>
      <c r="D44" s="1"/>
      <c r="E44" s="1"/>
      <c r="F44" s="1" t="s">
        <v>46</v>
      </c>
      <c r="G44" s="4">
        <v>6813.48</v>
      </c>
      <c r="H44" s="4">
        <v>5418</v>
      </c>
      <c r="I44" s="4">
        <v>26787.82</v>
      </c>
      <c r="J44" s="4">
        <v>21672</v>
      </c>
      <c r="K44" s="4">
        <v>65000</v>
      </c>
    </row>
    <row r="45" spans="1:11">
      <c r="A45" s="1"/>
      <c r="B45" s="1"/>
      <c r="C45" s="1"/>
      <c r="D45" s="1"/>
      <c r="E45" s="1" t="s">
        <v>47</v>
      </c>
      <c r="F45" s="1"/>
      <c r="G45" s="3">
        <f>ROUND(SUM(G43:G44),5)</f>
        <v>6813.48</v>
      </c>
      <c r="H45" s="3">
        <f>ROUND(SUM(H43:H44),5)</f>
        <v>5418</v>
      </c>
      <c r="I45" s="3">
        <f>ROUND(SUM(I43:I44),5)</f>
        <v>26787.82</v>
      </c>
      <c r="J45" s="3">
        <f>ROUND(SUM(J43:J44),5)</f>
        <v>21672</v>
      </c>
      <c r="K45" s="3">
        <f>ROUND(SUM(K43:K44),5)</f>
        <v>65000</v>
      </c>
    </row>
    <row r="46" spans="1:11">
      <c r="A46" s="1"/>
      <c r="B46" s="1"/>
      <c r="C46" s="1"/>
      <c r="D46" s="1"/>
      <c r="E46" s="1" t="s">
        <v>48</v>
      </c>
      <c r="F46" s="1"/>
      <c r="G46" s="3"/>
      <c r="H46" s="3"/>
      <c r="I46" s="3"/>
      <c r="J46" s="3"/>
      <c r="K46" s="3"/>
    </row>
    <row r="47" spans="1:11">
      <c r="A47" s="1"/>
      <c r="B47" s="1"/>
      <c r="C47" s="1"/>
      <c r="D47" s="1"/>
      <c r="E47" s="1"/>
      <c r="F47" s="1" t="s">
        <v>49</v>
      </c>
      <c r="G47" s="3">
        <v>0</v>
      </c>
      <c r="H47" s="3">
        <v>216</v>
      </c>
      <c r="I47" s="3">
        <v>0</v>
      </c>
      <c r="J47" s="3">
        <v>872</v>
      </c>
      <c r="K47" s="3">
        <v>2600</v>
      </c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205</v>
      </c>
      <c r="I48" s="3">
        <v>1875.88</v>
      </c>
      <c r="J48" s="3">
        <v>830</v>
      </c>
      <c r="K48" s="3">
        <v>2470</v>
      </c>
    </row>
    <row r="49" spans="1:11" ht="15" thickBot="1">
      <c r="A49" s="1"/>
      <c r="B49" s="1"/>
      <c r="C49" s="1"/>
      <c r="D49" s="1"/>
      <c r="E49" s="1"/>
      <c r="F49" s="1" t="s">
        <v>51</v>
      </c>
      <c r="G49" s="4">
        <v>0</v>
      </c>
      <c r="H49" s="4">
        <v>333</v>
      </c>
      <c r="I49" s="4">
        <v>0</v>
      </c>
      <c r="J49" s="4">
        <v>1336</v>
      </c>
      <c r="K49" s="4">
        <v>4000</v>
      </c>
    </row>
    <row r="50" spans="1:11">
      <c r="A50" s="1"/>
      <c r="B50" s="1"/>
      <c r="C50" s="1"/>
      <c r="D50" s="1"/>
      <c r="E50" s="1" t="s">
        <v>52</v>
      </c>
      <c r="F50" s="1"/>
      <c r="G50" s="3">
        <f>ROUND(SUM(G46:G49),5)</f>
        <v>0</v>
      </c>
      <c r="H50" s="3">
        <f>ROUND(SUM(H46:H49),5)</f>
        <v>754</v>
      </c>
      <c r="I50" s="3">
        <f>ROUND(SUM(I46:I49),5)</f>
        <v>1875.88</v>
      </c>
      <c r="J50" s="3">
        <f>ROUND(SUM(J46:J49),5)</f>
        <v>3038</v>
      </c>
      <c r="K50" s="3">
        <f>ROUND(SUM(K46:K49),5)</f>
        <v>9070</v>
      </c>
    </row>
    <row r="51" spans="1:11">
      <c r="A51" s="1"/>
      <c r="B51" s="1"/>
      <c r="C51" s="1"/>
      <c r="D51" s="1"/>
      <c r="E51" s="1" t="s">
        <v>53</v>
      </c>
      <c r="F51" s="1"/>
      <c r="G51" s="3"/>
      <c r="H51" s="3"/>
      <c r="I51" s="3"/>
      <c r="J51" s="3"/>
      <c r="K51" s="3"/>
    </row>
    <row r="52" spans="1:11">
      <c r="A52" s="1"/>
      <c r="B52" s="1"/>
      <c r="C52" s="1"/>
      <c r="D52" s="1"/>
      <c r="E52" s="1"/>
      <c r="F52" s="1" t="s">
        <v>54</v>
      </c>
      <c r="G52" s="3">
        <v>47.07</v>
      </c>
      <c r="H52" s="3">
        <v>50</v>
      </c>
      <c r="I52" s="3">
        <v>86.37</v>
      </c>
      <c r="J52" s="3">
        <v>200</v>
      </c>
      <c r="K52" s="3">
        <v>600</v>
      </c>
    </row>
    <row r="53" spans="1:11">
      <c r="A53" s="1"/>
      <c r="B53" s="1"/>
      <c r="C53" s="1"/>
      <c r="D53" s="1"/>
      <c r="E53" s="1"/>
      <c r="F53" s="1" t="s">
        <v>55</v>
      </c>
      <c r="G53" s="3">
        <v>2828.1</v>
      </c>
      <c r="H53" s="3">
        <v>2500</v>
      </c>
      <c r="I53" s="3">
        <v>11245.08</v>
      </c>
      <c r="J53" s="3">
        <v>10000</v>
      </c>
      <c r="K53" s="3">
        <v>30000</v>
      </c>
    </row>
    <row r="54" spans="1:11" ht="15" thickBot="1">
      <c r="A54" s="1"/>
      <c r="B54" s="1"/>
      <c r="C54" s="1"/>
      <c r="D54" s="1"/>
      <c r="E54" s="1"/>
      <c r="F54" s="1" t="s">
        <v>56</v>
      </c>
      <c r="G54" s="4">
        <v>0</v>
      </c>
      <c r="H54" s="4">
        <v>250</v>
      </c>
      <c r="I54" s="4">
        <v>214.14</v>
      </c>
      <c r="J54" s="4">
        <v>1000</v>
      </c>
      <c r="K54" s="4">
        <v>3000</v>
      </c>
    </row>
    <row r="55" spans="1:11">
      <c r="A55" s="1"/>
      <c r="B55" s="1"/>
      <c r="C55" s="1"/>
      <c r="D55" s="1"/>
      <c r="E55" s="1" t="s">
        <v>57</v>
      </c>
      <c r="F55" s="1"/>
      <c r="G55" s="3">
        <f>ROUND(SUM(G51:G54),5)</f>
        <v>2875.17</v>
      </c>
      <c r="H55" s="3">
        <f>ROUND(SUM(H51:H54),5)</f>
        <v>2800</v>
      </c>
      <c r="I55" s="3">
        <f>ROUND(SUM(I51:I54),5)</f>
        <v>11545.59</v>
      </c>
      <c r="J55" s="3">
        <f>ROUND(SUM(J51:J54),5)</f>
        <v>11200</v>
      </c>
      <c r="K55" s="3">
        <f>ROUND(SUM(K51:K54),5)</f>
        <v>33600</v>
      </c>
    </row>
    <row r="56" spans="1:11" ht="15" thickBot="1">
      <c r="A56" s="1"/>
      <c r="B56" s="1"/>
      <c r="C56" s="1"/>
      <c r="D56" s="1"/>
      <c r="E56" s="1" t="s">
        <v>58</v>
      </c>
      <c r="F56" s="1"/>
      <c r="G56" s="5">
        <v>0</v>
      </c>
      <c r="H56" s="5"/>
      <c r="I56" s="5">
        <v>-5</v>
      </c>
      <c r="J56" s="5"/>
      <c r="K56" s="5"/>
    </row>
    <row r="57" spans="1:11" ht="15" thickBot="1">
      <c r="A57" s="1"/>
      <c r="B57" s="1"/>
      <c r="C57" s="1"/>
      <c r="D57" s="1" t="s">
        <v>59</v>
      </c>
      <c r="E57" s="1"/>
      <c r="F57" s="1"/>
      <c r="G57" s="6">
        <f>ROUND(G16+G27+G30+G37+G42+G45+G50+SUM(G55:G56),5)</f>
        <v>11489.87</v>
      </c>
      <c r="H57" s="6">
        <f>ROUND(H16+H27+H30+H37+H42+H45+H50+SUM(H55:H56),5)</f>
        <v>12095.5</v>
      </c>
      <c r="I57" s="6">
        <f>ROUND(I16+I27+I30+I37+I42+I45+I50+SUM(I55:I56),5)</f>
        <v>52079.16</v>
      </c>
      <c r="J57" s="6">
        <f>ROUND(J16+J27+J30+J37+J42+J45+J50+SUM(J55:J56),5)</f>
        <v>44663</v>
      </c>
      <c r="K57" s="6">
        <f>ROUND(K16+K27+K30+K37+K42+K45+K50+SUM(K55:K56),5)</f>
        <v>134500</v>
      </c>
    </row>
    <row r="58" spans="1:11">
      <c r="A58" s="1"/>
      <c r="B58" s="1" t="s">
        <v>60</v>
      </c>
      <c r="C58" s="1"/>
      <c r="D58" s="1"/>
      <c r="E58" s="1"/>
      <c r="F58" s="1"/>
      <c r="G58" s="3">
        <f>ROUND(G3+G15-G57,5)</f>
        <v>445.66</v>
      </c>
      <c r="H58" s="3">
        <f>ROUND(H3+H15-H57,5)</f>
        <v>-580.5</v>
      </c>
      <c r="I58" s="3">
        <f>ROUND(I3+I15-I57,5)</f>
        <v>-4528.83</v>
      </c>
      <c r="J58" s="3">
        <f>ROUND(J3+J15-J57,5)</f>
        <v>1397</v>
      </c>
      <c r="K58" s="3">
        <f>ROUND(K3+K15-K57,5)</f>
        <v>3600</v>
      </c>
    </row>
    <row r="59" spans="1:11">
      <c r="A59" s="1"/>
      <c r="B59" s="1" t="s">
        <v>61</v>
      </c>
      <c r="C59" s="1"/>
      <c r="D59" s="1"/>
      <c r="E59" s="1"/>
      <c r="F59" s="1"/>
      <c r="G59" s="3"/>
      <c r="H59" s="3"/>
      <c r="I59" s="3"/>
      <c r="J59" s="3"/>
      <c r="K59" s="3"/>
    </row>
    <row r="60" spans="1:11">
      <c r="A60" s="1"/>
      <c r="B60" s="1"/>
      <c r="C60" s="1" t="s">
        <v>62</v>
      </c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/>
      <c r="D61" s="1" t="s">
        <v>63</v>
      </c>
      <c r="E61" s="1"/>
      <c r="F61" s="1"/>
      <c r="G61" s="3">
        <v>0</v>
      </c>
      <c r="H61" s="3"/>
      <c r="I61" s="3">
        <v>385</v>
      </c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365180.17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/>
      <c r="H63" s="3"/>
      <c r="I63" s="3"/>
      <c r="J63" s="3"/>
      <c r="K63" s="3"/>
    </row>
    <row r="64" spans="1:11">
      <c r="A64" s="1"/>
      <c r="B64" s="1"/>
      <c r="C64" s="1"/>
      <c r="D64" s="1"/>
      <c r="E64" s="1" t="s">
        <v>66</v>
      </c>
      <c r="F64" s="1"/>
      <c r="G64" s="3">
        <v>5000</v>
      </c>
      <c r="H64" s="3"/>
      <c r="I64" s="3">
        <v>-110000</v>
      </c>
      <c r="J64" s="3"/>
      <c r="K64" s="3"/>
    </row>
    <row r="65" spans="1:11" ht="15" thickBot="1">
      <c r="A65" s="1"/>
      <c r="B65" s="1"/>
      <c r="C65" s="1"/>
      <c r="D65" s="1"/>
      <c r="E65" s="1" t="s">
        <v>67</v>
      </c>
      <c r="F65" s="1"/>
      <c r="G65" s="5">
        <v>42.57</v>
      </c>
      <c r="H65" s="3"/>
      <c r="I65" s="5">
        <v>134.26</v>
      </c>
      <c r="J65" s="3"/>
      <c r="K65" s="3"/>
    </row>
    <row r="66" spans="1:11" ht="15" thickBot="1">
      <c r="A66" s="1"/>
      <c r="B66" s="1"/>
      <c r="C66" s="1"/>
      <c r="D66" s="1" t="s">
        <v>68</v>
      </c>
      <c r="E66" s="1"/>
      <c r="F66" s="1"/>
      <c r="G66" s="6">
        <f>ROUND(SUM(G63:G65),5)</f>
        <v>5042.57</v>
      </c>
      <c r="H66" s="3"/>
      <c r="I66" s="6">
        <f>ROUND(SUM(I63:I65),5)</f>
        <v>-109865.74</v>
      </c>
      <c r="J66" s="3"/>
      <c r="K66" s="3"/>
    </row>
    <row r="67" spans="1:11">
      <c r="A67" s="1"/>
      <c r="B67" s="1"/>
      <c r="C67" s="1" t="s">
        <v>69</v>
      </c>
      <c r="D67" s="1"/>
      <c r="E67" s="1"/>
      <c r="F67" s="1"/>
      <c r="G67" s="3">
        <f>ROUND(SUM(G60:G62)+G66,5)</f>
        <v>5042.57</v>
      </c>
      <c r="H67" s="3"/>
      <c r="I67" s="3">
        <f>ROUND(SUM(I60:I62)+I66,5)</f>
        <v>255699.43</v>
      </c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/>
      <c r="H68" s="3"/>
      <c r="I68" s="3"/>
      <c r="J68" s="3"/>
      <c r="K68" s="3"/>
    </row>
    <row r="69" spans="1:11" ht="15" thickBot="1">
      <c r="A69" s="1"/>
      <c r="B69" s="1"/>
      <c r="C69" s="1"/>
      <c r="D69" s="1" t="s">
        <v>71</v>
      </c>
      <c r="E69" s="1"/>
      <c r="F69" s="1"/>
      <c r="G69" s="5">
        <v>0</v>
      </c>
      <c r="H69" s="3"/>
      <c r="I69" s="5">
        <v>678196.33</v>
      </c>
      <c r="J69" s="3"/>
      <c r="K69" s="3"/>
    </row>
    <row r="70" spans="1:11" ht="15" thickBot="1">
      <c r="A70" s="1"/>
      <c r="B70" s="1"/>
      <c r="C70" s="1" t="s">
        <v>72</v>
      </c>
      <c r="D70" s="1"/>
      <c r="E70" s="1"/>
      <c r="F70" s="1"/>
      <c r="G70" s="7">
        <f>ROUND(SUM(G68:G69),5)</f>
        <v>0</v>
      </c>
      <c r="H70" s="3"/>
      <c r="I70" s="7">
        <f>ROUND(SUM(I68:I69),5)</f>
        <v>678196.33</v>
      </c>
      <c r="J70" s="3"/>
      <c r="K70" s="3"/>
    </row>
    <row r="71" spans="1:11" ht="15" thickBot="1">
      <c r="A71" s="1"/>
      <c r="B71" s="1" t="s">
        <v>73</v>
      </c>
      <c r="C71" s="1"/>
      <c r="D71" s="1"/>
      <c r="E71" s="1"/>
      <c r="F71" s="1"/>
      <c r="G71" s="7">
        <f>ROUND(G59+G67-G70,5)</f>
        <v>5042.57</v>
      </c>
      <c r="H71" s="5"/>
      <c r="I71" s="7">
        <f>ROUND(I59+I67-I70,5)</f>
        <v>-422496.9</v>
      </c>
      <c r="J71" s="5"/>
      <c r="K71" s="5"/>
    </row>
    <row r="72" spans="1:11" s="9" customFormat="1" ht="10.8" thickBot="1">
      <c r="A72" s="1" t="s">
        <v>74</v>
      </c>
      <c r="B72" s="1"/>
      <c r="C72" s="1"/>
      <c r="D72" s="1"/>
      <c r="E72" s="1"/>
      <c r="F72" s="1"/>
      <c r="G72" s="8">
        <f>ROUND(G58+G71,5)</f>
        <v>5488.23</v>
      </c>
      <c r="H72" s="8">
        <f>ROUND(H58+H71,5)</f>
        <v>-580.5</v>
      </c>
      <c r="I72" s="8">
        <f>ROUND(I58+I71,5)</f>
        <v>-427025.73</v>
      </c>
      <c r="J72" s="8">
        <f>ROUND(J58+J71,5)</f>
        <v>1397</v>
      </c>
      <c r="K72" s="8">
        <f>ROUND(K58+K71,5)</f>
        <v>3600</v>
      </c>
    </row>
    <row r="73" spans="1:11" ht="15" thickTop="1"/>
  </sheetData>
  <pageMargins left="0.7" right="0.7" top="0.75" bottom="0.75" header="0.1" footer="0.3"/>
  <pageSetup orientation="landscape" r:id="rId1"/>
  <headerFooter>
    <oddHeader>&amp;L&amp;"Arial,Bold"&amp;8 10:12 AM
&amp;"Arial,Bold"&amp;8 06/12/17
&amp;"Arial,Bold"&amp;8 Accrual Basis&amp;C&amp;"Arial,Bold"&amp;12 Castlewood Ranch Paired Owners Assoc. Inc.
&amp;"Arial,Bold"&amp;14 Profit &amp;&amp; Loss Budget Performance
&amp;"Arial,Bold"&amp;10 April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2017-06-12T16:12:34Z</cp:lastPrinted>
  <dcterms:created xsi:type="dcterms:W3CDTF">2017-06-12T16:12:26Z</dcterms:created>
  <dcterms:modified xsi:type="dcterms:W3CDTF">2017-06-12T16:13:07Z</dcterms:modified>
</cp:coreProperties>
</file>