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24" windowWidth="17604" windowHeight="10848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Sheet1!$53:$53,Sheet1!$54:$54,Sheet1!$55:$55,Sheet1!$58:$58,Sheet1!$59:$59,Sheet1!$60:$60,Sheet1!$62:$62,Sheet1!$68:$68,Sheet1!$69:$69,Sheet1!$73:$73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Sheet1!$J$61,Sheet1!$K$61,Sheet1!$G$63,Sheet1!$H$63,Sheet1!$I$63,Sheet1!$J$63,Sheet1!$K$63,Sheet1!$G$64,Sheet1!$H$64,Sheet1!$I$64,Sheet1!$J$64,Sheet1!$K$64,Sheet1!$G$70,Sheet1!$H$70,Sheet1!$I$70,Sheet1!$J$70</definedName>
    <definedName name="QB_FORMULA_4" localSheetId="1" hidden="1">Sheet1!$K$70,Sheet1!$G$71,Sheet1!$H$71,Sheet1!$I$71,Sheet1!$J$71,Sheet1!$K$71,Sheet1!$G$74,Sheet1!$H$74,Sheet1!$I$74,Sheet1!$J$74,Sheet1!$K$74,Sheet1!$G$75,Sheet1!$H$75,Sheet1!$I$75,Sheet1!$J$75,Sheet1!$K$75</definedName>
    <definedName name="QB_FORMULA_5" localSheetId="1" hidden="1">Sheet1!$G$76,Sheet1!$H$76,Sheet1!$I$76,Sheet1!$J$76,Sheet1!$K$76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240" localSheetId="1" hidden="1">Sheet1!$E$62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Sheet1!$D$67</definedName>
    <definedName name="QB_ROW_170330" localSheetId="1" hidden="1">Sheet1!$D$70</definedName>
    <definedName name="QB_ROW_171240" localSheetId="1" hidden="1">Sheet1!$E$68</definedName>
    <definedName name="QB_ROW_172240" localSheetId="1" hidden="1">Sheet1!$E$69</definedName>
    <definedName name="QB_ROW_176230" localSheetId="1" hidden="1">Sheet1!$D$73</definedName>
    <definedName name="QB_ROW_178250" localSheetId="1" hidden="1">Sheet1!$F$41</definedName>
    <definedName name="QB_ROW_182250" localSheetId="1" hidden="1">Sheet1!$F$7</definedName>
    <definedName name="QB_ROW_18301" localSheetId="1" hidden="1">Sheet1!$A$76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311" localSheetId="1" hidden="1">Sheet1!$B$64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Sheet1!$D$63</definedName>
    <definedName name="QB_ROW_22011" localSheetId="1" hidden="1">Sheet1!$B$65</definedName>
    <definedName name="QB_ROW_22040" localSheetId="1" hidden="1">Sheet1!$E$30</definedName>
    <definedName name="QB_ROW_22311" localSheetId="1" hidden="1">Sheet1!$B$75</definedName>
    <definedName name="QB_ROW_22340" localSheetId="1" hidden="1">Sheet1!$E$32</definedName>
    <definedName name="QB_ROW_23021" localSheetId="1" hidden="1">Sheet1!$C$66</definedName>
    <definedName name="QB_ROW_23321" localSheetId="1" hidden="1">Sheet1!$C$71</definedName>
    <definedName name="QB_ROW_24021" localSheetId="1" hidden="1">Sheet1!$C$72</definedName>
    <definedName name="QB_ROW_24321" localSheetId="1" hidden="1">Sheet1!$C$74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20160531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20160501</definedName>
  </definedNames>
  <calcPr calcId="125725"/>
</workbook>
</file>

<file path=xl/calcChain.xml><?xml version="1.0" encoding="utf-8"?>
<calcChain xmlns="http://schemas.openxmlformats.org/spreadsheetml/2006/main">
  <c r="K76" i="1"/>
  <c r="J76"/>
  <c r="I76"/>
  <c r="H76"/>
  <c r="G76"/>
  <c r="K75"/>
  <c r="J75"/>
  <c r="I75"/>
  <c r="H75"/>
  <c r="G75"/>
  <c r="K74"/>
  <c r="J74"/>
  <c r="I74"/>
  <c r="H74"/>
  <c r="G74"/>
  <c r="K71"/>
  <c r="J71"/>
  <c r="I71"/>
  <c r="H71"/>
  <c r="G71"/>
  <c r="K70"/>
  <c r="J70"/>
  <c r="I70"/>
  <c r="H70"/>
  <c r="G70"/>
  <c r="K64"/>
  <c r="J64"/>
  <c r="I64"/>
  <c r="H64"/>
  <c r="G64"/>
  <c r="K63"/>
  <c r="J63"/>
  <c r="I63"/>
  <c r="H63"/>
  <c r="G63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<sst xmlns="http://schemas.openxmlformats.org/spreadsheetml/2006/main" count="79" uniqueCount="79">
  <si>
    <t>May 16</t>
  </si>
  <si>
    <t>Budget</t>
  </si>
  <si>
    <t>Jan - May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</si>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</sst>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7"/>
  <sheetViews>
    <sheetView tabSelected="1" workbookViewId="0">
      <pane xSplit="6" ySplit="2" topLeftCell="G42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55468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16650</v>
      </c>
      <c r="H5" s="3">
        <v>16350</v>
      </c>
      <c r="I5" s="3">
        <v>82955</v>
      </c>
      <c r="J5" s="3">
        <v>81750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60</v>
      </c>
      <c r="H8" s="3">
        <v>158.33000000000001</v>
      </c>
      <c r="I8" s="3">
        <v>430</v>
      </c>
      <c r="J8" s="3">
        <v>791.69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0</v>
      </c>
      <c r="H10" s="4">
        <v>0</v>
      </c>
      <c r="I10" s="4">
        <v>794.5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60</v>
      </c>
      <c r="H11" s="3">
        <f>ROUND(SUM(H6:H10),5)</f>
        <v>158.33000000000001</v>
      </c>
      <c r="I11" s="3">
        <f>ROUND(SUM(I6:I10),5)</f>
        <v>1224.5</v>
      </c>
      <c r="J11" s="3">
        <f>ROUND(SUM(J6:J10),5)</f>
        <v>791.69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0.6</v>
      </c>
      <c r="H13" s="3">
        <v>0</v>
      </c>
      <c r="I13" s="3">
        <v>4.3600000000000003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0</v>
      </c>
      <c r="H14" s="3">
        <v>-5000</v>
      </c>
      <c r="I14" s="3">
        <v>-20000</v>
      </c>
      <c r="J14" s="3">
        <v>-25000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16710.599999999999</v>
      </c>
      <c r="H16" s="6">
        <f>ROUND(SUM(H4:H5)+SUM(H11:H15),5)</f>
        <v>11508.33</v>
      </c>
      <c r="I16" s="6">
        <f>ROUND(SUM(I4:I5)+SUM(I11:I15),5)</f>
        <v>64183.86</v>
      </c>
      <c r="J16" s="6">
        <f>ROUND(SUM(J4:J5)+SUM(J11:J15),5)</f>
        <v>57541.69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16710.599999999999</v>
      </c>
      <c r="H17" s="3">
        <f>H16</f>
        <v>11508.33</v>
      </c>
      <c r="I17" s="3">
        <f>I16</f>
        <v>64183.86</v>
      </c>
      <c r="J17" s="3">
        <f>J16</f>
        <v>57541.69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82.41</v>
      </c>
      <c r="J20" s="3">
        <v>45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20</v>
      </c>
      <c r="I21" s="3">
        <v>293.04000000000002</v>
      </c>
      <c r="J21" s="3">
        <v>100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10</v>
      </c>
      <c r="J22" s="3">
        <v>30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77.67</v>
      </c>
      <c r="J23" s="3">
        <v>35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16.649999999999999</v>
      </c>
      <c r="I24" s="3">
        <v>18.559999999999999</v>
      </c>
      <c r="J24" s="3">
        <v>83.25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10</v>
      </c>
      <c r="I25" s="3">
        <v>194.34</v>
      </c>
      <c r="J25" s="3">
        <v>50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250</v>
      </c>
      <c r="J26" s="3">
        <v>250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0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50</v>
      </c>
      <c r="H29" s="3">
        <f>ROUND(SUM(H19:H28),5)</f>
        <v>96.65</v>
      </c>
      <c r="I29" s="3">
        <f>ROUND(SUM(I19:I28),5)</f>
        <v>1003.52</v>
      </c>
      <c r="J29" s="3">
        <f>ROUND(SUM(J19:J28),5)</f>
        <v>868.25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>
        <v>80</v>
      </c>
      <c r="I31" s="4">
        <v>1350.5</v>
      </c>
      <c r="J31" s="4">
        <v>400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0</v>
      </c>
      <c r="H32" s="3">
        <f>ROUND(SUM(H30:H31),5)</f>
        <v>80</v>
      </c>
      <c r="I32" s="3">
        <f>ROUND(SUM(I30:I31),5)</f>
        <v>1350.5</v>
      </c>
      <c r="J32" s="3">
        <f>ROUND(SUM(J30:J31),5)</f>
        <v>400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119</v>
      </c>
      <c r="H34" s="3">
        <v>75</v>
      </c>
      <c r="I34" s="3">
        <v>367</v>
      </c>
      <c r="J34" s="3">
        <v>375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135</v>
      </c>
      <c r="I35" s="3">
        <v>0</v>
      </c>
      <c r="J35" s="3">
        <v>270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1024.08</v>
      </c>
      <c r="H36" s="3">
        <v>475</v>
      </c>
      <c r="I36" s="3">
        <v>3636.79</v>
      </c>
      <c r="J36" s="3">
        <v>2375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40</v>
      </c>
      <c r="I37" s="3">
        <v>0</v>
      </c>
      <c r="J37" s="3">
        <v>80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203</v>
      </c>
      <c r="H38" s="3">
        <v>415</v>
      </c>
      <c r="I38" s="3">
        <v>203</v>
      </c>
      <c r="J38" s="3">
        <v>830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0</v>
      </c>
      <c r="I40" s="3">
        <v>1429.8</v>
      </c>
      <c r="J40" s="3">
        <v>1500</v>
      </c>
      <c r="K40" s="3">
        <v>3000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1346.08</v>
      </c>
      <c r="H42" s="3">
        <f>ROUND(SUM(H33:H41),5)</f>
        <v>1140</v>
      </c>
      <c r="I42" s="3">
        <f>ROUND(SUM(I33:I41),5)</f>
        <v>5636.59</v>
      </c>
      <c r="J42" s="3">
        <f>ROUND(SUM(J33:J41),5)</f>
        <v>5430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175</v>
      </c>
      <c r="I44" s="3">
        <v>200</v>
      </c>
      <c r="J44" s="3">
        <v>915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900</v>
      </c>
      <c r="I45" s="3">
        <v>3400</v>
      </c>
      <c r="J45" s="3">
        <v>4500</v>
      </c>
      <c r="K45" s="3">
        <v>10800</v>
      </c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850</v>
      </c>
      <c r="H46" s="4">
        <v>0</v>
      </c>
      <c r="I46" s="4">
        <v>850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1075</v>
      </c>
      <c r="I47" s="3">
        <f>ROUND(SUM(I43:I46),5)</f>
        <v>4450</v>
      </c>
      <c r="J47" s="3">
        <f>ROUND(SUM(J43:J46),5)</f>
        <v>5415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5093.6499999999996</v>
      </c>
      <c r="H49" s="4">
        <v>5550</v>
      </c>
      <c r="I49" s="4">
        <v>24187.94</v>
      </c>
      <c r="J49" s="4">
        <v>25050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5093.6499999999996</v>
      </c>
      <c r="H50" s="3">
        <f>ROUND(SUM(H48:H49),5)</f>
        <v>5550</v>
      </c>
      <c r="I50" s="3">
        <f>ROUND(SUM(I48:I49),5)</f>
        <v>24187.94</v>
      </c>
      <c r="J50" s="3">
        <f>ROUND(SUM(J48:J49),5)</f>
        <v>25050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0</v>
      </c>
      <c r="I51" s="3">
        <v>0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2355</v>
      </c>
      <c r="J53" s="3">
        <v>1072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0</v>
      </c>
      <c r="J54" s="3">
        <v>1044</v>
      </c>
      <c r="K54" s="3">
        <v>2500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4000</v>
      </c>
      <c r="I55" s="4">
        <v>0</v>
      </c>
      <c r="J55" s="4">
        <v>4000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0</v>
      </c>
      <c r="H56" s="3">
        <f>ROUND(SUM(H52:H55),5)</f>
        <v>4422</v>
      </c>
      <c r="I56" s="3">
        <f>ROUND(SUM(I52:I55),5)</f>
        <v>2355</v>
      </c>
      <c r="J56" s="3">
        <f>ROUND(SUM(J52:J55),5)</f>
        <v>6116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47.07</v>
      </c>
      <c r="H58" s="3">
        <v>50</v>
      </c>
      <c r="I58" s="3">
        <v>192.72</v>
      </c>
      <c r="J58" s="3">
        <v>250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2760.27</v>
      </c>
      <c r="H59" s="3">
        <v>2455</v>
      </c>
      <c r="I59" s="3">
        <v>13420.98</v>
      </c>
      <c r="J59" s="3">
        <v>12315</v>
      </c>
      <c r="K59" s="3">
        <v>29500</v>
      </c>
    </row>
    <row r="60" spans="1:11" ht="15" thickBot="1">
      <c r="A60" s="1"/>
      <c r="B60" s="1"/>
      <c r="C60" s="1"/>
      <c r="D60" s="1"/>
      <c r="E60" s="1"/>
      <c r="F60" s="1" t="s">
        <v>62</v>
      </c>
      <c r="G60" s="4">
        <v>71.38</v>
      </c>
      <c r="H60" s="4">
        <v>425</v>
      </c>
      <c r="I60" s="4">
        <v>365.38</v>
      </c>
      <c r="J60" s="4">
        <v>1070</v>
      </c>
      <c r="K60" s="4">
        <v>3350</v>
      </c>
    </row>
    <row r="61" spans="1:11">
      <c r="A61" s="1"/>
      <c r="B61" s="1"/>
      <c r="C61" s="1"/>
      <c r="D61" s="1"/>
      <c r="E61" s="1" t="s">
        <v>63</v>
      </c>
      <c r="F61" s="1"/>
      <c r="G61" s="3">
        <f>ROUND(SUM(G57:G60),5)</f>
        <v>2878.72</v>
      </c>
      <c r="H61" s="3">
        <f>ROUND(SUM(H57:H60),5)</f>
        <v>2930</v>
      </c>
      <c r="I61" s="3">
        <f>ROUND(SUM(I57:I60),5)</f>
        <v>13979.08</v>
      </c>
      <c r="J61" s="3">
        <f>ROUND(SUM(J57:J60),5)</f>
        <v>13635</v>
      </c>
      <c r="K61" s="3">
        <f>ROUND(SUM(K57:K60),5)</f>
        <v>33450</v>
      </c>
    </row>
    <row r="62" spans="1:11" ht="15" thickBot="1">
      <c r="A62" s="1"/>
      <c r="B62" s="1"/>
      <c r="C62" s="1"/>
      <c r="D62" s="1"/>
      <c r="E62" s="1" t="s">
        <v>64</v>
      </c>
      <c r="F62" s="1"/>
      <c r="G62" s="5">
        <v>19.68</v>
      </c>
      <c r="H62" s="5"/>
      <c r="I62" s="5">
        <v>19.68</v>
      </c>
      <c r="J62" s="5"/>
      <c r="K62" s="5"/>
    </row>
    <row r="63" spans="1:11" ht="15" thickBot="1">
      <c r="A63" s="1"/>
      <c r="B63" s="1"/>
      <c r="C63" s="1"/>
      <c r="D63" s="1" t="s">
        <v>65</v>
      </c>
      <c r="E63" s="1"/>
      <c r="F63" s="1"/>
      <c r="G63" s="6">
        <f>ROUND(G18+G29+G32+G42+G47+SUM(G50:G51)+G56+SUM(G61:G62),5)</f>
        <v>10238.129999999999</v>
      </c>
      <c r="H63" s="6">
        <f>ROUND(H18+H29+H32+H42+H47+SUM(H50:H51)+H56+SUM(H61:H62),5)</f>
        <v>15293.65</v>
      </c>
      <c r="I63" s="6">
        <f>ROUND(I18+I29+I32+I42+I47+SUM(I50:I51)+I56+SUM(I61:I62),5)</f>
        <v>52982.31</v>
      </c>
      <c r="J63" s="6">
        <f>ROUND(J18+J29+J32+J42+J47+SUM(J50:J51)+J56+SUM(J61:J62),5)</f>
        <v>59014.25</v>
      </c>
      <c r="K63" s="6">
        <f>ROUND(K18+K29+K32+K42+K47+SUM(K50:K51)+K56+SUM(K61:K62),5)</f>
        <v>138100</v>
      </c>
    </row>
    <row r="64" spans="1:11">
      <c r="A64" s="1"/>
      <c r="B64" s="1" t="s">
        <v>66</v>
      </c>
      <c r="C64" s="1"/>
      <c r="D64" s="1"/>
      <c r="E64" s="1"/>
      <c r="F64" s="1"/>
      <c r="G64" s="3">
        <f>ROUND(G3+G17-G63,5)</f>
        <v>6472.47</v>
      </c>
      <c r="H64" s="3">
        <f>ROUND(H3+H17-H63,5)</f>
        <v>-3785.32</v>
      </c>
      <c r="I64" s="3">
        <f>ROUND(I3+I17-I63,5)</f>
        <v>11201.55</v>
      </c>
      <c r="J64" s="3">
        <f>ROUND(J3+J17-J63,5)</f>
        <v>-1472.56</v>
      </c>
      <c r="K64" s="3">
        <f>ROUND(K3+K17-K63,5)</f>
        <v>0</v>
      </c>
    </row>
    <row r="65" spans="1:11">
      <c r="A65" s="1"/>
      <c r="B65" s="1" t="s">
        <v>67</v>
      </c>
      <c r="C65" s="1"/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 t="s">
        <v>68</v>
      </c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 t="s">
        <v>69</v>
      </c>
      <c r="E67" s="1"/>
      <c r="F67" s="1"/>
      <c r="G67" s="3"/>
      <c r="H67" s="3"/>
      <c r="I67" s="3"/>
      <c r="J67" s="3"/>
      <c r="K67" s="3"/>
    </row>
    <row r="68" spans="1:11">
      <c r="A68" s="1"/>
      <c r="B68" s="1"/>
      <c r="C68" s="1"/>
      <c r="D68" s="1"/>
      <c r="E68" s="1" t="s">
        <v>70</v>
      </c>
      <c r="F68" s="1"/>
      <c r="G68" s="3">
        <v>0</v>
      </c>
      <c r="H68" s="3">
        <v>5000</v>
      </c>
      <c r="I68" s="3">
        <v>20000</v>
      </c>
      <c r="J68" s="3">
        <v>25000</v>
      </c>
      <c r="K68" s="3">
        <v>60000</v>
      </c>
    </row>
    <row r="69" spans="1:11" ht="15" thickBot="1">
      <c r="A69" s="1"/>
      <c r="B69" s="1"/>
      <c r="C69" s="1"/>
      <c r="D69" s="1"/>
      <c r="E69" s="1" t="s">
        <v>71</v>
      </c>
      <c r="F69" s="1"/>
      <c r="G69" s="5">
        <v>3.84</v>
      </c>
      <c r="H69" s="5">
        <v>40</v>
      </c>
      <c r="I69" s="5">
        <v>159.72</v>
      </c>
      <c r="J69" s="5">
        <v>200</v>
      </c>
      <c r="K69" s="5">
        <v>500</v>
      </c>
    </row>
    <row r="70" spans="1:11" ht="15" thickBot="1">
      <c r="A70" s="1"/>
      <c r="B70" s="1"/>
      <c r="C70" s="1"/>
      <c r="D70" s="1" t="s">
        <v>72</v>
      </c>
      <c r="E70" s="1"/>
      <c r="F70" s="1"/>
      <c r="G70" s="6">
        <f>ROUND(SUM(G67:G69),5)</f>
        <v>3.84</v>
      </c>
      <c r="H70" s="6">
        <f>ROUND(SUM(H67:H69),5)</f>
        <v>5040</v>
      </c>
      <c r="I70" s="6">
        <f>ROUND(SUM(I67:I69),5)</f>
        <v>20159.72</v>
      </c>
      <c r="J70" s="6">
        <f>ROUND(SUM(J67:J69),5)</f>
        <v>25200</v>
      </c>
      <c r="K70" s="6">
        <f>ROUND(SUM(K67:K69),5)</f>
        <v>60500</v>
      </c>
    </row>
    <row r="71" spans="1:11">
      <c r="A71" s="1"/>
      <c r="B71" s="1"/>
      <c r="C71" s="1" t="s">
        <v>73</v>
      </c>
      <c r="D71" s="1"/>
      <c r="E71" s="1"/>
      <c r="F71" s="1"/>
      <c r="G71" s="3">
        <f>ROUND(G66+G70,5)</f>
        <v>3.84</v>
      </c>
      <c r="H71" s="3">
        <f>ROUND(H66+H70,5)</f>
        <v>5040</v>
      </c>
      <c r="I71" s="3">
        <f>ROUND(I66+I70,5)</f>
        <v>20159.72</v>
      </c>
      <c r="J71" s="3">
        <f>ROUND(J66+J70,5)</f>
        <v>25200</v>
      </c>
      <c r="K71" s="3">
        <f>ROUND(K66+K70,5)</f>
        <v>60500</v>
      </c>
    </row>
    <row r="72" spans="1:11">
      <c r="A72" s="1"/>
      <c r="B72" s="1"/>
      <c r="C72" s="1" t="s">
        <v>74</v>
      </c>
      <c r="D72" s="1"/>
      <c r="E72" s="1"/>
      <c r="F72" s="1"/>
      <c r="G72" s="3"/>
      <c r="H72" s="3"/>
      <c r="I72" s="3"/>
      <c r="J72" s="3"/>
      <c r="K72" s="3"/>
    </row>
    <row r="73" spans="1:11" ht="15" thickBot="1">
      <c r="A73" s="1"/>
      <c r="B73" s="1"/>
      <c r="C73" s="1"/>
      <c r="D73" s="1" t="s">
        <v>75</v>
      </c>
      <c r="E73" s="1"/>
      <c r="F73" s="1"/>
      <c r="G73" s="5">
        <v>0</v>
      </c>
      <c r="H73" s="5">
        <v>0</v>
      </c>
      <c r="I73" s="5">
        <v>0</v>
      </c>
      <c r="J73" s="5">
        <v>0</v>
      </c>
      <c r="K73" s="5">
        <v>0</v>
      </c>
    </row>
    <row r="74" spans="1:11" ht="15" thickBot="1">
      <c r="A74" s="1"/>
      <c r="B74" s="1"/>
      <c r="C74" s="1" t="s">
        <v>76</v>
      </c>
      <c r="D74" s="1"/>
      <c r="E74" s="1"/>
      <c r="F74" s="1"/>
      <c r="G74" s="7">
        <f>ROUND(SUM(G72:G73),5)</f>
        <v>0</v>
      </c>
      <c r="H74" s="7">
        <f>ROUND(SUM(H72:H73),5)</f>
        <v>0</v>
      </c>
      <c r="I74" s="7">
        <f>ROUND(SUM(I72:I73),5)</f>
        <v>0</v>
      </c>
      <c r="J74" s="7">
        <f>ROUND(SUM(J72:J73),5)</f>
        <v>0</v>
      </c>
      <c r="K74" s="7">
        <f>ROUND(SUM(K72:K73),5)</f>
        <v>0</v>
      </c>
    </row>
    <row r="75" spans="1:11" ht="15" thickBot="1">
      <c r="A75" s="1"/>
      <c r="B75" s="1" t="s">
        <v>77</v>
      </c>
      <c r="C75" s="1"/>
      <c r="D75" s="1"/>
      <c r="E75" s="1"/>
      <c r="F75" s="1"/>
      <c r="G75" s="7">
        <f>ROUND(G65+G71-G74,5)</f>
        <v>3.84</v>
      </c>
      <c r="H75" s="7">
        <f>ROUND(H65+H71-H74,5)</f>
        <v>5040</v>
      </c>
      <c r="I75" s="7">
        <f>ROUND(I65+I71-I74,5)</f>
        <v>20159.72</v>
      </c>
      <c r="J75" s="7">
        <f>ROUND(J65+J71-J74,5)</f>
        <v>25200</v>
      </c>
      <c r="K75" s="7">
        <f>ROUND(K65+K71-K74,5)</f>
        <v>60500</v>
      </c>
    </row>
    <row r="76" spans="1:11" s="9" customFormat="1" ht="10.8" thickBot="1">
      <c r="A76" s="1" t="s">
        <v>78</v>
      </c>
      <c r="B76" s="1"/>
      <c r="C76" s="1"/>
      <c r="D76" s="1"/>
      <c r="E76" s="1"/>
      <c r="F76" s="1"/>
      <c r="G76" s="8">
        <f>ROUND(G64+G75,5)</f>
        <v>6476.31</v>
      </c>
      <c r="H76" s="8">
        <f>ROUND(H64+H75,5)</f>
        <v>1254.68</v>
      </c>
      <c r="I76" s="8">
        <f>ROUND(I64+I75,5)</f>
        <v>31361.27</v>
      </c>
      <c r="J76" s="8">
        <f>ROUND(J64+J75,5)</f>
        <v>23727.439999999999</v>
      </c>
      <c r="K76" s="8">
        <f>ROUND(K64+K75,5)</f>
        <v>60500</v>
      </c>
    </row>
    <row r="77" spans="1:11" ht="15" thickTop="1"/>
  </sheetData>
  <pageMargins left="0.7" right="0.7" top="0.75" bottom="0.75" header="0.1" footer="0.3"/>
  <pageSetup orientation="landscape" r:id="rId1"/>
  <headerFooter>
    <oddHeader>&amp;L&amp;"Arial,Bold"&amp;8 2:20 PM
&amp;"Arial,Bold"&amp;8 07/15/16
&amp;"Arial,Bold"&amp;8 Accrual Basis&amp;C&amp;"Arial,Bold"&amp;12 Castlewood Ranch Paired Owners Assoc. Inc.
&amp;"Arial,Bold"&amp;14 Profit &amp;&amp; Loss Budget Performance
&amp;"Arial,Bold"&amp;10 May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2016-07-15T20:20:30Z</cp:lastPrinted>
  <dcterms:created xsi:type="dcterms:W3CDTF">2016-07-15T20:20:13Z</dcterms:created>
  <dcterms:modified xsi:type="dcterms:W3CDTF">2016-07-15T20:20:50Z</dcterms:modified>
</cp:coreProperties>
</file>