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19140" windowHeight="1034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Sheet1!$5:$5,Sheet1!$7:$7,Sheet1!$9:$9,Sheet1!$10:$10,Sheet1!$11:$11,Sheet1!$12:$12,Sheet1!$17:$17,Sheet1!$18:$18,Sheet1!$19:$19,Sheet1!$20:$20,Sheet1!$21:$21,Sheet1!$22:$22,Sheet1!$23:$23,Sheet1!$24:$24,Sheet1!$25:$25,Sheet1!$28:$28</definedName>
    <definedName name="QB_DATA_1" localSheetId="1" hidden="1">Sheet1!$31:$31,Sheet1!$32:$32,Sheet1!$33:$33,Sheet1!$34:$34,Sheet1!$35:$35,Sheet1!$36:$36,Sheet1!$39:$39,Sheet1!$40:$40,Sheet1!$41:$41,Sheet1!$42:$42,Sheet1!$45:$45,Sheet1!$46:$46,Sheet1!$47:$47,Sheet1!$48:$48,Sheet1!$51:$51,Sheet1!$52:$52</definedName>
    <definedName name="QB_DATA_2" localSheetId="1" hidden="1">Sheet1!$53:$53,Sheet1!$56:$56,Sheet1!$57:$57,Sheet1!$58:$58,Sheet1!$60:$60,Sheet1!$65:$65,Sheet1!$67:$67,Sheet1!$68:$68,Sheet1!$72:$72</definedName>
    <definedName name="QB_FORMULA_0" localSheetId="1" hidden="1">Sheet1!$G$8,Sheet1!$I$8,Sheet1!$G$13,Sheet1!$H$13,Sheet1!$I$13,Sheet1!$J$13,Sheet1!$K$13,Sheet1!$G$14,Sheet1!$H$14,Sheet1!$I$14,Sheet1!$J$14,Sheet1!$K$14,Sheet1!$G$26,Sheet1!$H$26,Sheet1!$I$26,Sheet1!$J$26</definedName>
    <definedName name="QB_FORMULA_1" localSheetId="1" hidden="1">Sheet1!$K$26,Sheet1!$G$29,Sheet1!$H$29,Sheet1!$I$29,Sheet1!$J$29,Sheet1!$K$29,Sheet1!$G$37,Sheet1!$H$37,Sheet1!$I$37,Sheet1!$J$37,Sheet1!$K$37,Sheet1!$G$43,Sheet1!$H$43,Sheet1!$I$43,Sheet1!$J$43,Sheet1!$K$43</definedName>
    <definedName name="QB_FORMULA_2" localSheetId="1" hidden="1">Sheet1!$G$49,Sheet1!$H$49,Sheet1!$I$49,Sheet1!$J$49,Sheet1!$K$49,Sheet1!$G$54,Sheet1!$H$54,Sheet1!$I$54,Sheet1!$J$54,Sheet1!$K$54,Sheet1!$G$59,Sheet1!$H$59,Sheet1!$I$59,Sheet1!$J$59,Sheet1!$K$59,Sheet1!$G$61</definedName>
    <definedName name="QB_FORMULA_3" localSheetId="1" hidden="1">Sheet1!$H$61,Sheet1!$I$61,Sheet1!$J$61,Sheet1!$K$61,Sheet1!$G$62,Sheet1!$H$62,Sheet1!$I$62,Sheet1!$J$62,Sheet1!$K$62,Sheet1!$G$69,Sheet1!$I$69,Sheet1!$G$70,Sheet1!$I$70,Sheet1!$G$73,Sheet1!$I$73,Sheet1!$G$74</definedName>
    <definedName name="QB_FORMULA_4" localSheetId="1" hidden="1">Sheet1!$I$74,Sheet1!$G$75,Sheet1!$H$75,Sheet1!$I$75,Sheet1!$J$75,Sheet1!$K$75</definedName>
    <definedName name="QB_ROW_111240" localSheetId="1" hidden="1">Sheet1!$E$5</definedName>
    <definedName name="QB_ROW_113240" localSheetId="1" hidden="1">Sheet1!$E$9</definedName>
    <definedName name="QB_ROW_116250" localSheetId="1" hidden="1">Sheet1!$F$24</definedName>
    <definedName name="QB_ROW_121040" localSheetId="1" hidden="1">Sheet1!$E$30</definedName>
    <definedName name="QB_ROW_121340" localSheetId="1" hidden="1">Sheet1!$E$37</definedName>
    <definedName name="QB_ROW_123250" localSheetId="1" hidden="1">Sheet1!$F$31</definedName>
    <definedName name="QB_ROW_124250" localSheetId="1" hidden="1">Sheet1!$F$32</definedName>
    <definedName name="QB_ROW_125250" localSheetId="1" hidden="1">Sheet1!$F$33</definedName>
    <definedName name="QB_ROW_127250" localSheetId="1" hidden="1">Sheet1!$F$34</definedName>
    <definedName name="QB_ROW_128250" localSheetId="1" hidden="1">Sheet1!$F$35</definedName>
    <definedName name="QB_ROW_130250" localSheetId="1" hidden="1">Sheet1!$F$36</definedName>
    <definedName name="QB_ROW_131250" localSheetId="1" hidden="1">Sheet1!$F$25</definedName>
    <definedName name="QB_ROW_136040" localSheetId="1" hidden="1">Sheet1!$E$38</definedName>
    <definedName name="QB_ROW_136250" localSheetId="1" hidden="1">Sheet1!$F$42</definedName>
    <definedName name="QB_ROW_136340" localSheetId="1" hidden="1">Sheet1!$E$43</definedName>
    <definedName name="QB_ROW_137250" localSheetId="1" hidden="1">Sheet1!$F$39</definedName>
    <definedName name="QB_ROW_138250" localSheetId="1" hidden="1">Sheet1!$F$41</definedName>
    <definedName name="QB_ROW_141250" localSheetId="1" hidden="1">Sheet1!$F$40</definedName>
    <definedName name="QB_ROW_142040" localSheetId="1" hidden="1">Sheet1!$E$50</definedName>
    <definedName name="QB_ROW_142250" localSheetId="1" hidden="1">Sheet1!$F$53</definedName>
    <definedName name="QB_ROW_142340" localSheetId="1" hidden="1">Sheet1!$E$54</definedName>
    <definedName name="QB_ROW_143250" localSheetId="1" hidden="1">Sheet1!$F$51</definedName>
    <definedName name="QB_ROW_144250" localSheetId="1" hidden="1">Sheet1!$F$52</definedName>
    <definedName name="QB_ROW_147240" localSheetId="1" hidden="1">Sheet1!$E$11</definedName>
    <definedName name="QB_ROW_148250" localSheetId="1" hidden="1">Sheet1!$F$57</definedName>
    <definedName name="QB_ROW_150240" localSheetId="1" hidden="1">Sheet1!$E$60</definedName>
    <definedName name="QB_ROW_15040" localSheetId="1" hidden="1">Sheet1!$E$6</definedName>
    <definedName name="QB_ROW_15340" localSheetId="1" hidden="1">Sheet1!$E$8</definedName>
    <definedName name="QB_ROW_161250" localSheetId="1" hidden="1">Sheet1!$F$18</definedName>
    <definedName name="QB_ROW_170030" localSheetId="1" hidden="1">Sheet1!$D$66</definedName>
    <definedName name="QB_ROW_170330" localSheetId="1" hidden="1">Sheet1!$D$69</definedName>
    <definedName name="QB_ROW_171240" localSheetId="1" hidden="1">Sheet1!$E$67</definedName>
    <definedName name="QB_ROW_172240" localSheetId="1" hidden="1">Sheet1!$E$68</definedName>
    <definedName name="QB_ROW_18301" localSheetId="1" hidden="1">Sheet1!$A$75</definedName>
    <definedName name="QB_ROW_19011" localSheetId="1" hidden="1">Sheet1!$B$3</definedName>
    <definedName name="QB_ROW_19040" localSheetId="1" hidden="1">Sheet1!$E$44</definedName>
    <definedName name="QB_ROW_192230" localSheetId="1" hidden="1">Sheet1!$D$65</definedName>
    <definedName name="QB_ROW_19311" localSheetId="1" hidden="1">Sheet1!$B$62</definedName>
    <definedName name="QB_ROW_193230" localSheetId="1" hidden="1">Sheet1!$D$72</definedName>
    <definedName name="QB_ROW_19340" localSheetId="1" hidden="1">Sheet1!$E$49</definedName>
    <definedName name="QB_ROW_196250" localSheetId="1" hidden="1">Sheet1!$F$47</definedName>
    <definedName name="QB_ROW_197240" localSheetId="1" hidden="1">Sheet1!$E$12</definedName>
    <definedName name="QB_ROW_20031" localSheetId="1" hidden="1">Sheet1!$D$4</definedName>
    <definedName name="QB_ROW_20331" localSheetId="1" hidden="1">Sheet1!$D$13</definedName>
    <definedName name="QB_ROW_21031" localSheetId="1" hidden="1">Sheet1!$D$15</definedName>
    <definedName name="QB_ROW_21250" localSheetId="1" hidden="1">Sheet1!$F$46</definedName>
    <definedName name="QB_ROW_21331" localSheetId="1" hidden="1">Sheet1!$D$61</definedName>
    <definedName name="QB_ROW_22011" localSheetId="1" hidden="1">Sheet1!$B$63</definedName>
    <definedName name="QB_ROW_22040" localSheetId="1" hidden="1">Sheet1!$E$27</definedName>
    <definedName name="QB_ROW_22311" localSheetId="1" hidden="1">Sheet1!$B$74</definedName>
    <definedName name="QB_ROW_22340" localSheetId="1" hidden="1">Sheet1!$E$29</definedName>
    <definedName name="QB_ROW_23021" localSheetId="1" hidden="1">Sheet1!$C$64</definedName>
    <definedName name="QB_ROW_23321" localSheetId="1" hidden="1">Sheet1!$C$70</definedName>
    <definedName name="QB_ROW_24021" localSheetId="1" hidden="1">Sheet1!$C$71</definedName>
    <definedName name="QB_ROW_24321" localSheetId="1" hidden="1">Sheet1!$C$73</definedName>
    <definedName name="QB_ROW_34240" localSheetId="1" hidden="1">Sheet1!$E$10</definedName>
    <definedName name="QB_ROW_37250" localSheetId="1" hidden="1">Sheet1!$F$17</definedName>
    <definedName name="QB_ROW_50250" localSheetId="1" hidden="1">Sheet1!$F$22</definedName>
    <definedName name="QB_ROW_51250" localSheetId="1" hidden="1">Sheet1!$F$21</definedName>
    <definedName name="QB_ROW_52250" localSheetId="1" hidden="1">Sheet1!$F$28</definedName>
    <definedName name="QB_ROW_61040" localSheetId="1" hidden="1">Sheet1!$E$55</definedName>
    <definedName name="QB_ROW_61340" localSheetId="1" hidden="1">Sheet1!$E$59</definedName>
    <definedName name="QB_ROW_63250" localSheetId="1" hidden="1">Sheet1!$F$58</definedName>
    <definedName name="QB_ROW_71250" localSheetId="1" hidden="1">Sheet1!$F$45</definedName>
    <definedName name="QB_ROW_72250" localSheetId="1" hidden="1">Sheet1!$F$48</definedName>
    <definedName name="QB_ROW_78250" localSheetId="1" hidden="1">Sheet1!$F$56</definedName>
    <definedName name="QB_ROW_86040" localSheetId="1" hidden="1">Sheet1!$E$16</definedName>
    <definedName name="QB_ROW_86321" localSheetId="1" hidden="1">Sheet1!$C$14</definedName>
    <definedName name="QB_ROW_86340" localSheetId="1" hidden="1">Sheet1!$E$26</definedName>
    <definedName name="QB_ROW_88250" localSheetId="1" hidden="1">Sheet1!$F$20</definedName>
    <definedName name="QB_ROW_91250" localSheetId="1" hidden="1">Sheet1!$F$7</definedName>
    <definedName name="QB_ROW_93250" localSheetId="1" hidden="1">Sheet1!$F$19</definedName>
    <definedName name="QB_ROW_96250" localSheetId="1" hidden="1">Sheet1!$F$23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20180831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20180801</definedName>
  </definedNames>
  <calcPr calcId="125725"/>
</workbook>
</file>

<file path=xl/calcChain.xml><?xml version="1.0" encoding="utf-8"?>
<calcChain xmlns="http://schemas.openxmlformats.org/spreadsheetml/2006/main">
  <c r="K75" i="1"/>
  <c r="J75"/>
  <c r="I75"/>
  <c r="H75"/>
  <c r="G75"/>
  <c r="I74"/>
  <c r="G74"/>
  <c r="I73"/>
  <c r="G73"/>
  <c r="I70"/>
  <c r="G70"/>
  <c r="I69"/>
  <c r="G69"/>
  <c r="K62"/>
  <c r="J62"/>
  <c r="I62"/>
  <c r="H62"/>
  <c r="G62"/>
  <c r="K61"/>
  <c r="J61"/>
  <c r="I61"/>
  <c r="H61"/>
  <c r="G61"/>
  <c r="K59"/>
  <c r="J59"/>
  <c r="I59"/>
  <c r="H59"/>
  <c r="G59"/>
  <c r="K54"/>
  <c r="J54"/>
  <c r="I54"/>
  <c r="H54"/>
  <c r="G54"/>
  <c r="K49"/>
  <c r="J49"/>
  <c r="I49"/>
  <c r="H49"/>
  <c r="G49"/>
  <c r="K43"/>
  <c r="J43"/>
  <c r="I43"/>
  <c r="H43"/>
  <c r="G43"/>
  <c r="K37"/>
  <c r="J37"/>
  <c r="I37"/>
  <c r="H37"/>
  <c r="G37"/>
  <c r="K29"/>
  <c r="J29"/>
  <c r="I29"/>
  <c r="H29"/>
  <c r="G29"/>
  <c r="K26"/>
  <c r="J26"/>
  <c r="I26"/>
  <c r="H26"/>
  <c r="G26"/>
  <c r="K14"/>
  <c r="J14"/>
  <c r="I14"/>
  <c r="H14"/>
  <c r="G14"/>
  <c r="K13"/>
  <c r="J13"/>
  <c r="I13"/>
  <c r="H13"/>
  <c r="G13"/>
  <c r="I8"/>
  <c r="G8"/>
</calcChain>
</file>

<file path=xl/sharedStrings.xml><?xml version="1.0" encoding="utf-8"?>
<sst xmlns="http://schemas.openxmlformats.org/spreadsheetml/2006/main" count="78" uniqueCount="78">
  <si>
    <t>Aug 18</t>
  </si>
  <si>
    <t>Budget</t>
  </si>
  <si>
    <t>Jan - Aug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</si>
  <si>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</si>
  <si>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</si>
  <si>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</si>
  <si>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</si>
  <si>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</si>
  <si>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</si>
  <si>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</si>
  <si>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</si>
  <si>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4160-Interest - Operating Funds</t>
  </si>
  <si>
    <t>4165- Interest Income Other</t>
  </si>
  <si>
    <t>4170- Transfer to Reserves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</si>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</sst>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6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441406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18870</v>
      </c>
      <c r="H5" s="3">
        <v>18530</v>
      </c>
      <c r="I5" s="3">
        <v>151105</v>
      </c>
      <c r="J5" s="3">
        <v>148240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" thickBot="1">
      <c r="A7" s="1"/>
      <c r="B7" s="1"/>
      <c r="C7" s="1"/>
      <c r="D7" s="1"/>
      <c r="E7" s="1"/>
      <c r="F7" s="1" t="s">
        <v>9</v>
      </c>
      <c r="G7" s="4">
        <v>0</v>
      </c>
      <c r="H7" s="3"/>
      <c r="I7" s="4">
        <v>410</v>
      </c>
      <c r="J7" s="3"/>
      <c r="K7" s="3"/>
    </row>
    <row r="8" spans="1:11">
      <c r="A8" s="1"/>
      <c r="B8" s="1"/>
      <c r="C8" s="1"/>
      <c r="D8" s="1"/>
      <c r="E8" s="1" t="s">
        <v>10</v>
      </c>
      <c r="F8" s="1"/>
      <c r="G8" s="3">
        <f>ROUND(SUM(G6:G7),5)</f>
        <v>0</v>
      </c>
      <c r="H8" s="3"/>
      <c r="I8" s="3">
        <f>ROUND(SUM(I6:I7),5)</f>
        <v>410</v>
      </c>
      <c r="J8" s="3"/>
      <c r="K8" s="3"/>
    </row>
    <row r="9" spans="1:11">
      <c r="A9" s="1"/>
      <c r="B9" s="1"/>
      <c r="C9" s="1"/>
      <c r="D9" s="1"/>
      <c r="E9" s="1" t="s">
        <v>11</v>
      </c>
      <c r="F9" s="1"/>
      <c r="G9" s="3">
        <v>0</v>
      </c>
      <c r="H9" s="3"/>
      <c r="I9" s="3">
        <v>75.3</v>
      </c>
      <c r="J9" s="3"/>
      <c r="K9" s="3"/>
    </row>
    <row r="10" spans="1:11">
      <c r="A10" s="1"/>
      <c r="B10" s="1"/>
      <c r="C10" s="1"/>
      <c r="D10" s="1"/>
      <c r="E10" s="1" t="s">
        <v>12</v>
      </c>
      <c r="F10" s="1"/>
      <c r="G10" s="3">
        <v>0.23</v>
      </c>
      <c r="H10" s="3"/>
      <c r="I10" s="3">
        <v>2.95</v>
      </c>
      <c r="J10" s="3"/>
      <c r="K10" s="3"/>
    </row>
    <row r="11" spans="1:11">
      <c r="A11" s="1"/>
      <c r="B11" s="1"/>
      <c r="C11" s="1"/>
      <c r="D11" s="1"/>
      <c r="E11" s="1" t="s">
        <v>13</v>
      </c>
      <c r="F11" s="1"/>
      <c r="G11" s="3">
        <v>-5108.75</v>
      </c>
      <c r="H11" s="3">
        <v>-5108.75</v>
      </c>
      <c r="I11" s="3">
        <v>-40870</v>
      </c>
      <c r="J11" s="3">
        <v>-40870</v>
      </c>
      <c r="K11" s="3">
        <v>-61305</v>
      </c>
    </row>
    <row r="12" spans="1:11" ht="15" thickBot="1">
      <c r="A12" s="1"/>
      <c r="B12" s="1"/>
      <c r="C12" s="1"/>
      <c r="D12" s="1"/>
      <c r="E12" s="1" t="s">
        <v>14</v>
      </c>
      <c r="F12" s="1"/>
      <c r="G12" s="5">
        <v>0</v>
      </c>
      <c r="H12" s="5"/>
      <c r="I12" s="5">
        <v>35</v>
      </c>
      <c r="J12" s="5"/>
      <c r="K12" s="5"/>
    </row>
    <row r="13" spans="1:11" ht="15" thickBot="1">
      <c r="A13" s="1"/>
      <c r="B13" s="1"/>
      <c r="C13" s="1"/>
      <c r="D13" s="1" t="s">
        <v>15</v>
      </c>
      <c r="E13" s="1"/>
      <c r="F13" s="1"/>
      <c r="G13" s="6">
        <f>ROUND(SUM(G4:G5)+SUM(G8:G12),5)</f>
        <v>13761.48</v>
      </c>
      <c r="H13" s="6">
        <f>ROUND(SUM(H4:H5)+SUM(H8:H12),5)</f>
        <v>13421.25</v>
      </c>
      <c r="I13" s="6">
        <f>ROUND(SUM(I4:I5)+SUM(I8:I12),5)</f>
        <v>110758.25</v>
      </c>
      <c r="J13" s="6">
        <f>ROUND(SUM(J4:J5)+SUM(J8:J12),5)</f>
        <v>107370</v>
      </c>
      <c r="K13" s="6">
        <f>ROUND(SUM(K4:K5)+SUM(K8:K12),5)</f>
        <v>161055</v>
      </c>
    </row>
    <row r="14" spans="1:11">
      <c r="A14" s="1"/>
      <c r="B14" s="1"/>
      <c r="C14" s="1" t="s">
        <v>16</v>
      </c>
      <c r="D14" s="1"/>
      <c r="E14" s="1"/>
      <c r="F14" s="1"/>
      <c r="G14" s="3">
        <f>G13</f>
        <v>13761.48</v>
      </c>
      <c r="H14" s="3">
        <f>H13</f>
        <v>13421.25</v>
      </c>
      <c r="I14" s="3">
        <f>I13</f>
        <v>110758.25</v>
      </c>
      <c r="J14" s="3">
        <f>J13</f>
        <v>107370</v>
      </c>
      <c r="K14" s="3">
        <f>K13</f>
        <v>161055</v>
      </c>
    </row>
    <row r="15" spans="1:11">
      <c r="A15" s="1"/>
      <c r="B15" s="1"/>
      <c r="C15" s="1"/>
      <c r="D15" s="1" t="s">
        <v>17</v>
      </c>
      <c r="E15" s="1"/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 t="s">
        <v>18</v>
      </c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117.91</v>
      </c>
      <c r="J17" s="3">
        <v>0</v>
      </c>
      <c r="K17" s="3">
        <v>100</v>
      </c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0</v>
      </c>
      <c r="I18" s="3">
        <v>1127.08</v>
      </c>
      <c r="J18" s="3">
        <v>0</v>
      </c>
      <c r="K18" s="3">
        <v>1000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70.540000000000006</v>
      </c>
      <c r="J19" s="3">
        <v>100</v>
      </c>
      <c r="K19" s="3">
        <v>100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62.01</v>
      </c>
      <c r="J20" s="3">
        <v>130</v>
      </c>
      <c r="K20" s="3">
        <v>130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18.13</v>
      </c>
      <c r="J21" s="3">
        <v>150</v>
      </c>
      <c r="K21" s="3">
        <v>150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40</v>
      </c>
      <c r="I22" s="3">
        <v>50</v>
      </c>
      <c r="J22" s="3">
        <v>320</v>
      </c>
      <c r="K22" s="3">
        <v>700</v>
      </c>
    </row>
    <row r="23" spans="1:11">
      <c r="A23" s="1"/>
      <c r="B23" s="1"/>
      <c r="C23" s="1"/>
      <c r="D23" s="1"/>
      <c r="E23" s="1"/>
      <c r="F23" s="1" t="s">
        <v>25</v>
      </c>
      <c r="G23" s="3">
        <v>50</v>
      </c>
      <c r="H23" s="3">
        <v>50</v>
      </c>
      <c r="I23" s="3">
        <v>350</v>
      </c>
      <c r="J23" s="3">
        <v>400</v>
      </c>
      <c r="K23" s="3">
        <v>600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257</v>
      </c>
      <c r="J24" s="3">
        <v>275</v>
      </c>
      <c r="K24" s="3">
        <v>275</v>
      </c>
    </row>
    <row r="25" spans="1:11" ht="15" thickBot="1">
      <c r="A25" s="1"/>
      <c r="B25" s="1"/>
      <c r="C25" s="1"/>
      <c r="D25" s="1"/>
      <c r="E25" s="1"/>
      <c r="F25" s="1" t="s">
        <v>27</v>
      </c>
      <c r="G25" s="4">
        <v>0</v>
      </c>
      <c r="H25" s="4"/>
      <c r="I25" s="4">
        <v>165</v>
      </c>
      <c r="J25" s="4"/>
      <c r="K25" s="4"/>
    </row>
    <row r="26" spans="1:11">
      <c r="A26" s="1"/>
      <c r="B26" s="1"/>
      <c r="C26" s="1"/>
      <c r="D26" s="1"/>
      <c r="E26" s="1" t="s">
        <v>28</v>
      </c>
      <c r="F26" s="1"/>
      <c r="G26" s="3">
        <f>ROUND(SUM(G16:G25),5)</f>
        <v>50</v>
      </c>
      <c r="H26" s="3">
        <f>ROUND(SUM(H16:H25),5)</f>
        <v>90</v>
      </c>
      <c r="I26" s="3">
        <f>ROUND(SUM(I16:I25),5)</f>
        <v>2217.67</v>
      </c>
      <c r="J26" s="3">
        <f>ROUND(SUM(J16:J25),5)</f>
        <v>1375</v>
      </c>
      <c r="K26" s="3">
        <f>ROUND(SUM(K16:K25),5)</f>
        <v>3055</v>
      </c>
    </row>
    <row r="27" spans="1:11">
      <c r="A27" s="1"/>
      <c r="B27" s="1"/>
      <c r="C27" s="1"/>
      <c r="D27" s="1"/>
      <c r="E27" s="1" t="s">
        <v>29</v>
      </c>
      <c r="F27" s="1"/>
      <c r="G27" s="3"/>
      <c r="H27" s="3"/>
      <c r="I27" s="3"/>
      <c r="J27" s="3"/>
      <c r="K27" s="3"/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0</v>
      </c>
      <c r="I28" s="4">
        <v>0</v>
      </c>
      <c r="J28" s="4">
        <v>1125</v>
      </c>
      <c r="K28" s="4">
        <v>1500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ROUND(SUM(G27:G28),5)</f>
        <v>0</v>
      </c>
      <c r="H29" s="3">
        <f>ROUND(SUM(H27:H28),5)</f>
        <v>0</v>
      </c>
      <c r="I29" s="3">
        <f>ROUND(SUM(I27:I28),5)</f>
        <v>0</v>
      </c>
      <c r="J29" s="3">
        <f>ROUND(SUM(J27:J28),5)</f>
        <v>1125</v>
      </c>
      <c r="K29" s="3">
        <f>ROUND(SUM(K27:K28),5)</f>
        <v>1500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>
      <c r="A31" s="1"/>
      <c r="B31" s="1"/>
      <c r="C31" s="1"/>
      <c r="D31" s="1"/>
      <c r="E31" s="1"/>
      <c r="F31" s="1" t="s">
        <v>33</v>
      </c>
      <c r="G31" s="3">
        <v>111</v>
      </c>
      <c r="H31" s="3">
        <v>100</v>
      </c>
      <c r="I31" s="3">
        <v>1091</v>
      </c>
      <c r="J31" s="3">
        <v>800</v>
      </c>
      <c r="K31" s="3">
        <v>1200</v>
      </c>
    </row>
    <row r="32" spans="1:11">
      <c r="A32" s="1"/>
      <c r="B32" s="1"/>
      <c r="C32" s="1"/>
      <c r="D32" s="1"/>
      <c r="E32" s="1"/>
      <c r="F32" s="1" t="s">
        <v>34</v>
      </c>
      <c r="G32" s="3">
        <v>0</v>
      </c>
      <c r="H32" s="3">
        <v>100</v>
      </c>
      <c r="I32" s="3">
        <v>0</v>
      </c>
      <c r="J32" s="3">
        <v>500</v>
      </c>
      <c r="K32" s="3">
        <v>600</v>
      </c>
    </row>
    <row r="33" spans="1:11">
      <c r="A33" s="1"/>
      <c r="B33" s="1"/>
      <c r="C33" s="1"/>
      <c r="D33" s="1"/>
      <c r="E33" s="1"/>
      <c r="F33" s="1" t="s">
        <v>35</v>
      </c>
      <c r="G33" s="3">
        <v>108.91</v>
      </c>
      <c r="H33" s="3">
        <v>550</v>
      </c>
      <c r="I33" s="3">
        <v>3730.44</v>
      </c>
      <c r="J33" s="3">
        <v>4400</v>
      </c>
      <c r="K33" s="3">
        <v>6600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333</v>
      </c>
      <c r="I34" s="3">
        <v>585.36</v>
      </c>
      <c r="J34" s="3">
        <v>1665</v>
      </c>
      <c r="K34" s="3">
        <v>2000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/>
      <c r="I35" s="3">
        <v>687</v>
      </c>
      <c r="J35" s="3"/>
      <c r="K35" s="3"/>
    </row>
    <row r="36" spans="1:11" ht="15" thickBot="1">
      <c r="A36" s="1"/>
      <c r="B36" s="1"/>
      <c r="C36" s="1"/>
      <c r="D36" s="1"/>
      <c r="E36" s="1"/>
      <c r="F36" s="1" t="s">
        <v>38</v>
      </c>
      <c r="G36" s="4">
        <v>0</v>
      </c>
      <c r="H36" s="4">
        <v>0</v>
      </c>
      <c r="I36" s="4">
        <v>1317</v>
      </c>
      <c r="J36" s="4">
        <v>1248</v>
      </c>
      <c r="K36" s="4">
        <v>2500</v>
      </c>
    </row>
    <row r="37" spans="1:11">
      <c r="A37" s="1"/>
      <c r="B37" s="1"/>
      <c r="C37" s="1"/>
      <c r="D37" s="1"/>
      <c r="E37" s="1" t="s">
        <v>39</v>
      </c>
      <c r="F37" s="1"/>
      <c r="G37" s="3">
        <f>ROUND(SUM(G30:G36),5)</f>
        <v>219.91</v>
      </c>
      <c r="H37" s="3">
        <f>ROUND(SUM(H30:H36),5)</f>
        <v>1083</v>
      </c>
      <c r="I37" s="3">
        <f>ROUND(SUM(I30:I36),5)</f>
        <v>7410.8</v>
      </c>
      <c r="J37" s="3">
        <f>ROUND(SUM(J30:J36),5)</f>
        <v>8613</v>
      </c>
      <c r="K37" s="3">
        <f>ROUND(SUM(K30:K36),5)</f>
        <v>12900</v>
      </c>
    </row>
    <row r="38" spans="1:11">
      <c r="A38" s="1"/>
      <c r="B38" s="1"/>
      <c r="C38" s="1"/>
      <c r="D38" s="1"/>
      <c r="E38" s="1" t="s">
        <v>40</v>
      </c>
      <c r="F38" s="1"/>
      <c r="G38" s="3"/>
      <c r="H38" s="3"/>
      <c r="I38" s="3"/>
      <c r="J38" s="3"/>
      <c r="K38" s="3"/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185</v>
      </c>
      <c r="I39" s="3">
        <v>0</v>
      </c>
      <c r="J39" s="3">
        <v>1460</v>
      </c>
      <c r="K39" s="3">
        <v>2200</v>
      </c>
    </row>
    <row r="40" spans="1:11">
      <c r="A40" s="1"/>
      <c r="B40" s="1"/>
      <c r="C40" s="1"/>
      <c r="D40" s="1"/>
      <c r="E40" s="1"/>
      <c r="F40" s="1" t="s">
        <v>42</v>
      </c>
      <c r="G40" s="3">
        <v>850</v>
      </c>
      <c r="H40" s="3">
        <v>900</v>
      </c>
      <c r="I40" s="3">
        <v>6840</v>
      </c>
      <c r="J40" s="3">
        <v>7200</v>
      </c>
      <c r="K40" s="3">
        <v>10800</v>
      </c>
    </row>
    <row r="41" spans="1:11">
      <c r="A41" s="1"/>
      <c r="B41" s="1"/>
      <c r="C41" s="1"/>
      <c r="D41" s="1"/>
      <c r="E41" s="1"/>
      <c r="F41" s="1" t="s">
        <v>43</v>
      </c>
      <c r="G41" s="3">
        <v>0</v>
      </c>
      <c r="H41" s="3"/>
      <c r="I41" s="3">
        <v>45</v>
      </c>
      <c r="J41" s="3"/>
      <c r="K41" s="3"/>
    </row>
    <row r="42" spans="1:11" ht="15" thickBot="1">
      <c r="A42" s="1"/>
      <c r="B42" s="1"/>
      <c r="C42" s="1"/>
      <c r="D42" s="1"/>
      <c r="E42" s="1"/>
      <c r="F42" s="1" t="s">
        <v>44</v>
      </c>
      <c r="G42" s="4">
        <v>50.2</v>
      </c>
      <c r="H42" s="4"/>
      <c r="I42" s="4">
        <v>185.2</v>
      </c>
      <c r="J42" s="4"/>
      <c r="K42" s="4"/>
    </row>
    <row r="43" spans="1:11">
      <c r="A43" s="1"/>
      <c r="B43" s="1"/>
      <c r="C43" s="1"/>
      <c r="D43" s="1"/>
      <c r="E43" s="1" t="s">
        <v>45</v>
      </c>
      <c r="F43" s="1"/>
      <c r="G43" s="3">
        <f>ROUND(SUM(G38:G42),5)</f>
        <v>900.2</v>
      </c>
      <c r="H43" s="3">
        <f>ROUND(SUM(H38:H42),5)</f>
        <v>1085</v>
      </c>
      <c r="I43" s="3">
        <f>ROUND(SUM(I38:I42),5)</f>
        <v>7070.2</v>
      </c>
      <c r="J43" s="3">
        <f>ROUND(SUM(J38:J42),5)</f>
        <v>8660</v>
      </c>
      <c r="K43" s="3">
        <f>ROUND(SUM(K38:K42),5)</f>
        <v>13000</v>
      </c>
    </row>
    <row r="44" spans="1:11">
      <c r="A44" s="1"/>
      <c r="B44" s="1"/>
      <c r="C44" s="1"/>
      <c r="D44" s="1"/>
      <c r="E44" s="1" t="s">
        <v>46</v>
      </c>
      <c r="F44" s="1"/>
      <c r="G44" s="3"/>
      <c r="H44" s="3"/>
      <c r="I44" s="3"/>
      <c r="J44" s="3"/>
      <c r="K44" s="3"/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>
        <v>6916</v>
      </c>
      <c r="I45" s="3">
        <v>70173.78</v>
      </c>
      <c r="J45" s="3">
        <v>55336</v>
      </c>
      <c r="K45" s="3">
        <v>83000</v>
      </c>
    </row>
    <row r="46" spans="1:11">
      <c r="A46" s="1"/>
      <c r="B46" s="1"/>
      <c r="C46" s="1"/>
      <c r="D46" s="1"/>
      <c r="E46" s="1"/>
      <c r="F46" s="1" t="s">
        <v>48</v>
      </c>
      <c r="G46" s="3">
        <v>0</v>
      </c>
      <c r="H46" s="3"/>
      <c r="I46" s="3">
        <v>2139</v>
      </c>
      <c r="J46" s="3"/>
      <c r="K46" s="3"/>
    </row>
    <row r="47" spans="1:11">
      <c r="A47" s="1"/>
      <c r="B47" s="1"/>
      <c r="C47" s="1"/>
      <c r="D47" s="1"/>
      <c r="E47" s="1"/>
      <c r="F47" s="1" t="s">
        <v>49</v>
      </c>
      <c r="G47" s="3">
        <v>0</v>
      </c>
      <c r="H47" s="3"/>
      <c r="I47" s="3">
        <v>352</v>
      </c>
      <c r="J47" s="3"/>
      <c r="K47" s="3"/>
    </row>
    <row r="48" spans="1:11" ht="15" thickBot="1">
      <c r="A48" s="1"/>
      <c r="B48" s="1"/>
      <c r="C48" s="1"/>
      <c r="D48" s="1"/>
      <c r="E48" s="1"/>
      <c r="F48" s="1" t="s">
        <v>50</v>
      </c>
      <c r="G48" s="4">
        <v>0</v>
      </c>
      <c r="H48" s="4"/>
      <c r="I48" s="4">
        <v>988.98</v>
      </c>
      <c r="J48" s="4"/>
      <c r="K48" s="4"/>
    </row>
    <row r="49" spans="1:11">
      <c r="A49" s="1"/>
      <c r="B49" s="1"/>
      <c r="C49" s="1"/>
      <c r="D49" s="1"/>
      <c r="E49" s="1" t="s">
        <v>51</v>
      </c>
      <c r="F49" s="1"/>
      <c r="G49" s="3">
        <f>ROUND(SUM(G44:G48),5)</f>
        <v>0</v>
      </c>
      <c r="H49" s="3">
        <f>ROUND(SUM(H44:H48),5)</f>
        <v>6916</v>
      </c>
      <c r="I49" s="3">
        <f>ROUND(SUM(I44:I48),5)</f>
        <v>73653.759999999995</v>
      </c>
      <c r="J49" s="3">
        <f>ROUND(SUM(J44:J48),5)</f>
        <v>55336</v>
      </c>
      <c r="K49" s="3">
        <f>ROUND(SUM(K44:K48),5)</f>
        <v>83000</v>
      </c>
    </row>
    <row r="50" spans="1:11">
      <c r="A50" s="1"/>
      <c r="B50" s="1"/>
      <c r="C50" s="1"/>
      <c r="D50" s="1"/>
      <c r="E50" s="1" t="s">
        <v>52</v>
      </c>
      <c r="F50" s="1"/>
      <c r="G50" s="3"/>
      <c r="H50" s="3"/>
      <c r="I50" s="3"/>
      <c r="J50" s="3"/>
      <c r="K50" s="3"/>
    </row>
    <row r="51" spans="1:11">
      <c r="A51" s="1"/>
      <c r="B51" s="1"/>
      <c r="C51" s="1"/>
      <c r="D51" s="1"/>
      <c r="E51" s="1"/>
      <c r="F51" s="1" t="s">
        <v>53</v>
      </c>
      <c r="G51" s="3">
        <v>0</v>
      </c>
      <c r="H51" s="3">
        <v>216</v>
      </c>
      <c r="I51" s="3">
        <v>0</v>
      </c>
      <c r="J51" s="3">
        <v>1736</v>
      </c>
      <c r="K51" s="3">
        <v>2600</v>
      </c>
    </row>
    <row r="52" spans="1:11">
      <c r="A52" s="1"/>
      <c r="B52" s="1"/>
      <c r="C52" s="1"/>
      <c r="D52" s="1"/>
      <c r="E52" s="1"/>
      <c r="F52" s="1" t="s">
        <v>54</v>
      </c>
      <c r="G52" s="3">
        <v>0</v>
      </c>
      <c r="H52" s="3">
        <v>210</v>
      </c>
      <c r="I52" s="3">
        <v>1623.23</v>
      </c>
      <c r="J52" s="3">
        <v>1660</v>
      </c>
      <c r="K52" s="3">
        <v>2500</v>
      </c>
    </row>
    <row r="53" spans="1:11" ht="15" thickBot="1">
      <c r="A53" s="1"/>
      <c r="B53" s="1"/>
      <c r="C53" s="1"/>
      <c r="D53" s="1"/>
      <c r="E53" s="1"/>
      <c r="F53" s="1" t="s">
        <v>55</v>
      </c>
      <c r="G53" s="4">
        <v>0</v>
      </c>
      <c r="H53" s="4">
        <v>333</v>
      </c>
      <c r="I53" s="4">
        <v>0</v>
      </c>
      <c r="J53" s="4">
        <v>2668</v>
      </c>
      <c r="K53" s="4">
        <v>4000</v>
      </c>
    </row>
    <row r="54" spans="1:11">
      <c r="A54" s="1"/>
      <c r="B54" s="1"/>
      <c r="C54" s="1"/>
      <c r="D54" s="1"/>
      <c r="E54" s="1" t="s">
        <v>56</v>
      </c>
      <c r="F54" s="1"/>
      <c r="G54" s="3">
        <f>ROUND(SUM(G50:G53),5)</f>
        <v>0</v>
      </c>
      <c r="H54" s="3">
        <f>ROUND(SUM(H50:H53),5)</f>
        <v>759</v>
      </c>
      <c r="I54" s="3">
        <f>ROUND(SUM(I50:I53),5)</f>
        <v>1623.23</v>
      </c>
      <c r="J54" s="3">
        <f>ROUND(SUM(J50:J53),5)</f>
        <v>6064</v>
      </c>
      <c r="K54" s="3">
        <f>ROUND(SUM(K50:K53),5)</f>
        <v>9100</v>
      </c>
    </row>
    <row r="55" spans="1:11">
      <c r="A55" s="1"/>
      <c r="B55" s="1"/>
      <c r="C55" s="1"/>
      <c r="D55" s="1"/>
      <c r="E55" s="1" t="s">
        <v>57</v>
      </c>
      <c r="F55" s="1"/>
      <c r="G55" s="3"/>
      <c r="H55" s="3"/>
      <c r="I55" s="3"/>
      <c r="J55" s="3"/>
      <c r="K55" s="3"/>
    </row>
    <row r="56" spans="1:11">
      <c r="A56" s="1"/>
      <c r="B56" s="1"/>
      <c r="C56" s="1"/>
      <c r="D56" s="1"/>
      <c r="E56" s="1"/>
      <c r="F56" s="1" t="s">
        <v>58</v>
      </c>
      <c r="G56" s="3">
        <v>47.07</v>
      </c>
      <c r="H56" s="3">
        <v>41.5</v>
      </c>
      <c r="I56" s="3">
        <v>349.11</v>
      </c>
      <c r="J56" s="3">
        <v>334</v>
      </c>
      <c r="K56" s="3">
        <v>500</v>
      </c>
    </row>
    <row r="57" spans="1:11">
      <c r="A57" s="1"/>
      <c r="B57" s="1"/>
      <c r="C57" s="1"/>
      <c r="D57" s="1"/>
      <c r="E57" s="1"/>
      <c r="F57" s="1" t="s">
        <v>59</v>
      </c>
      <c r="G57" s="3">
        <v>2969.8</v>
      </c>
      <c r="H57" s="3">
        <v>2833.33</v>
      </c>
      <c r="I57" s="3">
        <v>23333.3</v>
      </c>
      <c r="J57" s="3">
        <v>22666.68</v>
      </c>
      <c r="K57" s="3">
        <v>34000</v>
      </c>
    </row>
    <row r="58" spans="1:11" ht="15" thickBot="1">
      <c r="A58" s="1"/>
      <c r="B58" s="1"/>
      <c r="C58" s="1"/>
      <c r="D58" s="1"/>
      <c r="E58" s="1"/>
      <c r="F58" s="1" t="s">
        <v>60</v>
      </c>
      <c r="G58" s="4">
        <v>730.84</v>
      </c>
      <c r="H58" s="4">
        <v>626.5</v>
      </c>
      <c r="I58" s="4">
        <v>2522.7800000000002</v>
      </c>
      <c r="J58" s="4">
        <v>3252.5</v>
      </c>
      <c r="K58" s="4">
        <v>4000</v>
      </c>
    </row>
    <row r="59" spans="1:11">
      <c r="A59" s="1"/>
      <c r="B59" s="1"/>
      <c r="C59" s="1"/>
      <c r="D59" s="1"/>
      <c r="E59" s="1" t="s">
        <v>61</v>
      </c>
      <c r="F59" s="1"/>
      <c r="G59" s="3">
        <f>ROUND(SUM(G55:G58),5)</f>
        <v>3747.71</v>
      </c>
      <c r="H59" s="3">
        <f>ROUND(SUM(H55:H58),5)</f>
        <v>3501.33</v>
      </c>
      <c r="I59" s="3">
        <f>ROUND(SUM(I55:I58),5)</f>
        <v>26205.19</v>
      </c>
      <c r="J59" s="3">
        <f>ROUND(SUM(J55:J58),5)</f>
        <v>26253.18</v>
      </c>
      <c r="K59" s="3">
        <f>ROUND(SUM(K55:K58),5)</f>
        <v>38500</v>
      </c>
    </row>
    <row r="60" spans="1:11" ht="15" thickBot="1">
      <c r="A60" s="1"/>
      <c r="B60" s="1"/>
      <c r="C60" s="1"/>
      <c r="D60" s="1"/>
      <c r="E60" s="1" t="s">
        <v>62</v>
      </c>
      <c r="F60" s="1"/>
      <c r="G60" s="5">
        <v>0</v>
      </c>
      <c r="H60" s="5"/>
      <c r="I60" s="5">
        <v>16.77</v>
      </c>
      <c r="J60" s="5"/>
      <c r="K60" s="5"/>
    </row>
    <row r="61" spans="1:11" ht="15" thickBot="1">
      <c r="A61" s="1"/>
      <c r="B61" s="1"/>
      <c r="C61" s="1"/>
      <c r="D61" s="1" t="s">
        <v>63</v>
      </c>
      <c r="E61" s="1"/>
      <c r="F61" s="1"/>
      <c r="G61" s="6">
        <f>ROUND(G15+G26+G29+G37+G43+G49+G54+SUM(G59:G60),5)</f>
        <v>4917.82</v>
      </c>
      <c r="H61" s="6">
        <f>ROUND(H15+H26+H29+H37+H43+H49+H54+SUM(H59:H60),5)</f>
        <v>13434.33</v>
      </c>
      <c r="I61" s="6">
        <f>ROUND(I15+I26+I29+I37+I43+I49+I54+SUM(I59:I60),5)</f>
        <v>118197.62</v>
      </c>
      <c r="J61" s="6">
        <f>ROUND(J15+J26+J29+J37+J43+J49+J54+SUM(J59:J60),5)</f>
        <v>107426.18</v>
      </c>
      <c r="K61" s="6">
        <f>ROUND(K15+K26+K29+K37+K43+K49+K54+SUM(K59:K60),5)</f>
        <v>161055</v>
      </c>
    </row>
    <row r="62" spans="1:11">
      <c r="A62" s="1"/>
      <c r="B62" s="1" t="s">
        <v>64</v>
      </c>
      <c r="C62" s="1"/>
      <c r="D62" s="1"/>
      <c r="E62" s="1"/>
      <c r="F62" s="1"/>
      <c r="G62" s="3">
        <f>ROUND(G3+G14-G61,5)</f>
        <v>8843.66</v>
      </c>
      <c r="H62" s="3">
        <f>ROUND(H3+H14-H61,5)</f>
        <v>-13.08</v>
      </c>
      <c r="I62" s="3">
        <f>ROUND(I3+I14-I61,5)</f>
        <v>-7439.37</v>
      </c>
      <c r="J62" s="3">
        <f>ROUND(J3+J14-J61,5)</f>
        <v>-56.18</v>
      </c>
      <c r="K62" s="3">
        <f>ROUND(K3+K14-K61,5)</f>
        <v>0</v>
      </c>
    </row>
    <row r="63" spans="1:11">
      <c r="A63" s="1"/>
      <c r="B63" s="1" t="s">
        <v>65</v>
      </c>
      <c r="C63" s="1"/>
      <c r="D63" s="1"/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 t="s">
        <v>66</v>
      </c>
      <c r="D64" s="1"/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 t="s">
        <v>67</v>
      </c>
      <c r="E65" s="1"/>
      <c r="F65" s="1"/>
      <c r="G65" s="3">
        <v>0</v>
      </c>
      <c r="H65" s="3"/>
      <c r="I65" s="3">
        <v>47</v>
      </c>
      <c r="J65" s="3"/>
      <c r="K65" s="3"/>
    </row>
    <row r="66" spans="1:11">
      <c r="A66" s="1"/>
      <c r="B66" s="1"/>
      <c r="C66" s="1"/>
      <c r="D66" s="1" t="s">
        <v>68</v>
      </c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/>
      <c r="E67" s="1" t="s">
        <v>69</v>
      </c>
      <c r="F67" s="1"/>
      <c r="G67" s="3">
        <v>5108.75</v>
      </c>
      <c r="H67" s="3"/>
      <c r="I67" s="3">
        <v>40870</v>
      </c>
      <c r="J67" s="3"/>
      <c r="K67" s="3"/>
    </row>
    <row r="68" spans="1:11" ht="15" thickBot="1">
      <c r="A68" s="1"/>
      <c r="B68" s="1"/>
      <c r="C68" s="1"/>
      <c r="D68" s="1"/>
      <c r="E68" s="1" t="s">
        <v>70</v>
      </c>
      <c r="F68" s="1"/>
      <c r="G68" s="5">
        <v>213.21</v>
      </c>
      <c r="H68" s="3"/>
      <c r="I68" s="5">
        <v>1187.96</v>
      </c>
      <c r="J68" s="3"/>
      <c r="K68" s="3"/>
    </row>
    <row r="69" spans="1:11" ht="15" thickBot="1">
      <c r="A69" s="1"/>
      <c r="B69" s="1"/>
      <c r="C69" s="1"/>
      <c r="D69" s="1" t="s">
        <v>71</v>
      </c>
      <c r="E69" s="1"/>
      <c r="F69" s="1"/>
      <c r="G69" s="6">
        <f>ROUND(SUM(G66:G68),5)</f>
        <v>5321.96</v>
      </c>
      <c r="H69" s="3"/>
      <c r="I69" s="6">
        <f>ROUND(SUM(I66:I68),5)</f>
        <v>42057.96</v>
      </c>
      <c r="J69" s="3"/>
      <c r="K69" s="3"/>
    </row>
    <row r="70" spans="1:11">
      <c r="A70" s="1"/>
      <c r="B70" s="1"/>
      <c r="C70" s="1" t="s">
        <v>72</v>
      </c>
      <c r="D70" s="1"/>
      <c r="E70" s="1"/>
      <c r="F70" s="1"/>
      <c r="G70" s="3">
        <f>ROUND(SUM(G64:G65)+G69,5)</f>
        <v>5321.96</v>
      </c>
      <c r="H70" s="3"/>
      <c r="I70" s="3">
        <f>ROUND(SUM(I64:I65)+I69,5)</f>
        <v>42104.959999999999</v>
      </c>
      <c r="J70" s="3"/>
      <c r="K70" s="3"/>
    </row>
    <row r="71" spans="1:11">
      <c r="A71" s="1"/>
      <c r="B71" s="1"/>
      <c r="C71" s="1" t="s">
        <v>73</v>
      </c>
      <c r="D71" s="1"/>
      <c r="E71" s="1"/>
      <c r="F71" s="1"/>
      <c r="G71" s="3"/>
      <c r="H71" s="3"/>
      <c r="I71" s="3"/>
      <c r="J71" s="3"/>
      <c r="K71" s="3"/>
    </row>
    <row r="72" spans="1:11" ht="15" thickBot="1">
      <c r="A72" s="1"/>
      <c r="B72" s="1"/>
      <c r="C72" s="1"/>
      <c r="D72" s="1" t="s">
        <v>74</v>
      </c>
      <c r="E72" s="1"/>
      <c r="F72" s="1"/>
      <c r="G72" s="5">
        <v>595</v>
      </c>
      <c r="H72" s="3"/>
      <c r="I72" s="5">
        <v>595</v>
      </c>
      <c r="J72" s="3"/>
      <c r="K72" s="3"/>
    </row>
    <row r="73" spans="1:11" ht="15" thickBot="1">
      <c r="A73" s="1"/>
      <c r="B73" s="1"/>
      <c r="C73" s="1" t="s">
        <v>75</v>
      </c>
      <c r="D73" s="1"/>
      <c r="E73" s="1"/>
      <c r="F73" s="1"/>
      <c r="G73" s="7">
        <f>ROUND(SUM(G71:G72),5)</f>
        <v>595</v>
      </c>
      <c r="H73" s="3"/>
      <c r="I73" s="7">
        <f>ROUND(SUM(I71:I72),5)</f>
        <v>595</v>
      </c>
      <c r="J73" s="3"/>
      <c r="K73" s="3"/>
    </row>
    <row r="74" spans="1:11" ht="15" thickBot="1">
      <c r="A74" s="1"/>
      <c r="B74" s="1" t="s">
        <v>76</v>
      </c>
      <c r="C74" s="1"/>
      <c r="D74" s="1"/>
      <c r="E74" s="1"/>
      <c r="F74" s="1"/>
      <c r="G74" s="7">
        <f>ROUND(G63+G70-G73,5)</f>
        <v>4726.96</v>
      </c>
      <c r="H74" s="5"/>
      <c r="I74" s="7">
        <f>ROUND(I63+I70-I73,5)</f>
        <v>41509.96</v>
      </c>
      <c r="J74" s="5"/>
      <c r="K74" s="5"/>
    </row>
    <row r="75" spans="1:11" s="9" customFormat="1" ht="10.8" thickBot="1">
      <c r="A75" s="1" t="s">
        <v>77</v>
      </c>
      <c r="B75" s="1"/>
      <c r="C75" s="1"/>
      <c r="D75" s="1"/>
      <c r="E75" s="1"/>
      <c r="F75" s="1"/>
      <c r="G75" s="8">
        <f>ROUND(G62+G74,5)</f>
        <v>13570.62</v>
      </c>
      <c r="H75" s="8">
        <f>ROUND(H62+H74,5)</f>
        <v>-13.08</v>
      </c>
      <c r="I75" s="8">
        <f>ROUND(I62+I74,5)</f>
        <v>34070.589999999997</v>
      </c>
      <c r="J75" s="8">
        <f>ROUND(J62+J74,5)</f>
        <v>-56.18</v>
      </c>
      <c r="K75" s="8">
        <f>ROUND(K62+K74,5)</f>
        <v>0</v>
      </c>
    </row>
    <row r="76" spans="1:11" ht="15" thickTop="1"/>
  </sheetData>
  <pageMargins left="0.7" right="0.7" top="0.75" bottom="0.75" header="0.1" footer="0.3"/>
  <pageSetup orientation="portrait" r:id="rId1"/>
  <headerFooter>
    <oddHeader>&amp;L&amp;"Arial,Bold"&amp;8 2:48 PM
&amp;"Arial,Bold"&amp;8 09/11/18
&amp;"Arial,Bold"&amp;8 Accrual Basis&amp;C&amp;"Arial,Bold"&amp;12 Castlewood Ranch Paired Owners Assoc. Inc.
&amp;"Arial,Bold"&amp;14 Profit &amp;&amp; Loss Budget Performance
&amp;"Arial,Bold"&amp;10 August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2018-09-11T20:48:11Z</dcterms:created>
  <dcterms:modified xsi:type="dcterms:W3CDTF">2018-09-11T20:48:40Z</dcterms:modified>
</cp:coreProperties>
</file>