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0" yWindow="1428" windowWidth="16740" windowHeight="8472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Sheet1!$5:$5,Sheet1!$7:$7,Sheet1!$8:$8,Sheet1!$9:$9,Sheet1!$10:$10,Sheet1!$12:$12,Sheet1!$13:$13,Sheet1!$14:$14,Sheet1!$15:$15,Sheet1!$20:$20,Sheet1!$21:$21,Sheet1!$22:$22,Sheet1!$23:$23,Sheet1!$24:$24,Sheet1!$25:$25,Sheet1!$26:$26</definedName>
    <definedName name="QB_DATA_1" localSheetId="1" hidden="1">Sheet1!$27:$27,Sheet1!$28:$28,Sheet1!$31:$31,Sheet1!$34:$34,Sheet1!$35:$35,Sheet1!$36:$36,Sheet1!$37:$37,Sheet1!$38:$38,Sheet1!$41:$41,Sheet1!$42:$42,Sheet1!$43:$43,Sheet1!$46:$46,Sheet1!$49:$49,Sheet1!$50:$50,Sheet1!$51:$51,Sheet1!$54:$54</definedName>
    <definedName name="QB_DATA_2" localSheetId="1" hidden="1">Sheet1!$55:$55,Sheet1!$56:$56,Sheet1!$58:$58,Sheet1!$63:$63,Sheet1!$64:$64,Sheet1!$66:$66,Sheet1!$67:$67,Sheet1!$71:$71</definedName>
    <definedName name="QB_FORMULA_0" localSheetId="1" hidden="1">Sheet1!$G$11,Sheet1!$H$11,Sheet1!$I$11,Sheet1!$J$11,Sheet1!$K$11,Sheet1!$G$16,Sheet1!$H$16,Sheet1!$I$16,Sheet1!$J$16,Sheet1!$K$16,Sheet1!$G$17,Sheet1!$H$17,Sheet1!$I$17,Sheet1!$J$17,Sheet1!$K$17,Sheet1!$G$29</definedName>
    <definedName name="QB_FORMULA_1" localSheetId="1" hidden="1">Sheet1!$H$29,Sheet1!$I$29,Sheet1!$J$29,Sheet1!$K$29,Sheet1!$G$32,Sheet1!$H$32,Sheet1!$I$32,Sheet1!$J$32,Sheet1!$K$32,Sheet1!$G$39,Sheet1!$H$39,Sheet1!$I$39,Sheet1!$J$39,Sheet1!$K$39,Sheet1!$G$44,Sheet1!$H$44</definedName>
    <definedName name="QB_FORMULA_2" localSheetId="1" hidden="1">Sheet1!$I$44,Sheet1!$J$44,Sheet1!$K$44,Sheet1!$G$47,Sheet1!$H$47,Sheet1!$I$47,Sheet1!$J$47,Sheet1!$K$47,Sheet1!$G$52,Sheet1!$H$52,Sheet1!$I$52,Sheet1!$J$52,Sheet1!$K$52,Sheet1!$G$57,Sheet1!$H$57,Sheet1!$I$57</definedName>
    <definedName name="QB_FORMULA_3" localSheetId="1" hidden="1">Sheet1!$J$57,Sheet1!$K$57,Sheet1!$G$59,Sheet1!$H$59,Sheet1!$I$59,Sheet1!$J$59,Sheet1!$K$59,Sheet1!$G$60,Sheet1!$H$60,Sheet1!$I$60,Sheet1!$J$60,Sheet1!$K$60,Sheet1!$G$68,Sheet1!$I$68,Sheet1!$G$69,Sheet1!$I$69</definedName>
    <definedName name="QB_FORMULA_4" localSheetId="1" hidden="1">Sheet1!$G$72,Sheet1!$I$72,Sheet1!$G$73,Sheet1!$I$73,Sheet1!$G$74,Sheet1!$H$74,Sheet1!$I$74,Sheet1!$J$74,Sheet1!$K$74</definedName>
    <definedName name="QB_ROW_111240" localSheetId="1" hidden="1">Sheet1!$E$5</definedName>
    <definedName name="QB_ROW_113240" localSheetId="1" hidden="1">Sheet1!$E$12</definedName>
    <definedName name="QB_ROW_116250" localSheetId="1" hidden="1">Sheet1!$F$27</definedName>
    <definedName name="QB_ROW_121040" localSheetId="1" hidden="1">Sheet1!$E$33</definedName>
    <definedName name="QB_ROW_121340" localSheetId="1" hidden="1">Sheet1!$E$39</definedName>
    <definedName name="QB_ROW_123250" localSheetId="1" hidden="1">Sheet1!$F$34</definedName>
    <definedName name="QB_ROW_124250" localSheetId="1" hidden="1">Sheet1!$F$35</definedName>
    <definedName name="QB_ROW_125250" localSheetId="1" hidden="1">Sheet1!$F$36</definedName>
    <definedName name="QB_ROW_127250" localSheetId="1" hidden="1">Sheet1!$F$37</definedName>
    <definedName name="QB_ROW_130250" localSheetId="1" hidden="1">Sheet1!$F$38</definedName>
    <definedName name="QB_ROW_131250" localSheetId="1" hidden="1">Sheet1!$F$28</definedName>
    <definedName name="QB_ROW_136040" localSheetId="1" hidden="1">Sheet1!$E$40</definedName>
    <definedName name="QB_ROW_136250" localSheetId="1" hidden="1">Sheet1!$F$43</definedName>
    <definedName name="QB_ROW_136340" localSheetId="1" hidden="1">Sheet1!$E$44</definedName>
    <definedName name="QB_ROW_137250" localSheetId="1" hidden="1">Sheet1!$F$41</definedName>
    <definedName name="QB_ROW_141250" localSheetId="1" hidden="1">Sheet1!$F$42</definedName>
    <definedName name="QB_ROW_142040" localSheetId="1" hidden="1">Sheet1!$E$48</definedName>
    <definedName name="QB_ROW_142250" localSheetId="1" hidden="1">Sheet1!$F$51</definedName>
    <definedName name="QB_ROW_142340" localSheetId="1" hidden="1">Sheet1!$E$52</definedName>
    <definedName name="QB_ROW_143250" localSheetId="1" hidden="1">Sheet1!$F$49</definedName>
    <definedName name="QB_ROW_144250" localSheetId="1" hidden="1">Sheet1!$F$50</definedName>
    <definedName name="QB_ROW_147240" localSheetId="1" hidden="1">Sheet1!$E$14</definedName>
    <definedName name="QB_ROW_148250" localSheetId="1" hidden="1">Sheet1!$F$55</definedName>
    <definedName name="QB_ROW_150240" localSheetId="1" hidden="1">Sheet1!$E$58</definedName>
    <definedName name="QB_ROW_15040" localSheetId="1" hidden="1">Sheet1!$E$6</definedName>
    <definedName name="QB_ROW_15250" localSheetId="1" hidden="1">Sheet1!$F$10</definedName>
    <definedName name="QB_ROW_15340" localSheetId="1" hidden="1">Sheet1!$E$11</definedName>
    <definedName name="QB_ROW_161250" localSheetId="1" hidden="1">Sheet1!$F$21</definedName>
    <definedName name="QB_ROW_170030" localSheetId="1" hidden="1">Sheet1!$D$65</definedName>
    <definedName name="QB_ROW_170330" localSheetId="1" hidden="1">Sheet1!$D$68</definedName>
    <definedName name="QB_ROW_171240" localSheetId="1" hidden="1">Sheet1!$E$66</definedName>
    <definedName name="QB_ROW_172240" localSheetId="1" hidden="1">Sheet1!$E$67</definedName>
    <definedName name="QB_ROW_174230" localSheetId="1" hidden="1">Sheet1!$D$64</definedName>
    <definedName name="QB_ROW_176230" localSheetId="1" hidden="1">Sheet1!$D$71</definedName>
    <definedName name="QB_ROW_182250" localSheetId="1" hidden="1">Sheet1!$F$7</definedName>
    <definedName name="QB_ROW_18301" localSheetId="1" hidden="1">Sheet1!$A$74</definedName>
    <definedName name="QB_ROW_19011" localSheetId="1" hidden="1">Sheet1!$B$3</definedName>
    <definedName name="QB_ROW_19040" localSheetId="1" hidden="1">Sheet1!$E$45</definedName>
    <definedName name="QB_ROW_192230" localSheetId="1" hidden="1">Sheet1!$D$63</definedName>
    <definedName name="QB_ROW_19311" localSheetId="1" hidden="1">Sheet1!$B$60</definedName>
    <definedName name="QB_ROW_19340" localSheetId="1" hidden="1">Sheet1!$E$47</definedName>
    <definedName name="QB_ROW_20031" localSheetId="1" hidden="1">Sheet1!$D$4</definedName>
    <definedName name="QB_ROW_20331" localSheetId="1" hidden="1">Sheet1!$D$16</definedName>
    <definedName name="QB_ROW_21031" localSheetId="1" hidden="1">Sheet1!$D$18</definedName>
    <definedName name="QB_ROW_21331" localSheetId="1" hidden="1">Sheet1!$D$59</definedName>
    <definedName name="QB_ROW_22011" localSheetId="1" hidden="1">Sheet1!$B$61</definedName>
    <definedName name="QB_ROW_22040" localSheetId="1" hidden="1">Sheet1!$E$30</definedName>
    <definedName name="QB_ROW_22311" localSheetId="1" hidden="1">Sheet1!$B$73</definedName>
    <definedName name="QB_ROW_22340" localSheetId="1" hidden="1">Sheet1!$E$32</definedName>
    <definedName name="QB_ROW_23021" localSheetId="1" hidden="1">Sheet1!$C$62</definedName>
    <definedName name="QB_ROW_23321" localSheetId="1" hidden="1">Sheet1!$C$69</definedName>
    <definedName name="QB_ROW_24021" localSheetId="1" hidden="1">Sheet1!$C$70</definedName>
    <definedName name="QB_ROW_24321" localSheetId="1" hidden="1">Sheet1!$C$72</definedName>
    <definedName name="QB_ROW_34240" localSheetId="1" hidden="1">Sheet1!$E$13</definedName>
    <definedName name="QB_ROW_37250" localSheetId="1" hidden="1">Sheet1!$F$20</definedName>
    <definedName name="QB_ROW_45250" localSheetId="1" hidden="1">Sheet1!$F$9</definedName>
    <definedName name="QB_ROW_50250" localSheetId="1" hidden="1">Sheet1!$F$25</definedName>
    <definedName name="QB_ROW_51250" localSheetId="1" hidden="1">Sheet1!$F$24</definedName>
    <definedName name="QB_ROW_52250" localSheetId="1" hidden="1">Sheet1!$F$31</definedName>
    <definedName name="QB_ROW_61040" localSheetId="1" hidden="1">Sheet1!$E$53</definedName>
    <definedName name="QB_ROW_61340" localSheetId="1" hidden="1">Sheet1!$E$57</definedName>
    <definedName name="QB_ROW_63250" localSheetId="1" hidden="1">Sheet1!$F$56</definedName>
    <definedName name="QB_ROW_66340" localSheetId="1" hidden="1">Sheet1!$E$15</definedName>
    <definedName name="QB_ROW_71250" localSheetId="1" hidden="1">Sheet1!$F$46</definedName>
    <definedName name="QB_ROW_78250" localSheetId="1" hidden="1">Sheet1!$F$54</definedName>
    <definedName name="QB_ROW_86040" localSheetId="1" hidden="1">Sheet1!$E$19</definedName>
    <definedName name="QB_ROW_86321" localSheetId="1" hidden="1">Sheet1!$C$17</definedName>
    <definedName name="QB_ROW_86340" localSheetId="1" hidden="1">Sheet1!$E$29</definedName>
    <definedName name="QB_ROW_88250" localSheetId="1" hidden="1">Sheet1!$F$23</definedName>
    <definedName name="QB_ROW_91250" localSheetId="1" hidden="1">Sheet1!$F$8</definedName>
    <definedName name="QB_ROW_93250" localSheetId="1" hidden="1">Sheet1!$F$22</definedName>
    <definedName name="QB_ROW_96250" localSheetId="1" hidden="1">Sheet1!$F$26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20170831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20170801</definedName>
  </definedNames>
  <calcPr calcId="125725"/>
</workbook>
</file>

<file path=xl/calcChain.xml><?xml version="1.0" encoding="utf-8"?>
<calcChain xmlns="http://schemas.openxmlformats.org/spreadsheetml/2006/main">
  <c r="K74" i="1"/>
  <c r="J74"/>
  <c r="I74"/>
  <c r="H74"/>
  <c r="G74"/>
  <c r="I73"/>
  <c r="G73"/>
  <c r="I72"/>
  <c r="G72"/>
  <c r="I69"/>
  <c r="G69"/>
  <c r="I68"/>
  <c r="G68"/>
  <c r="K60"/>
  <c r="J60"/>
  <c r="I60"/>
  <c r="H60"/>
  <c r="G60"/>
  <c r="K59"/>
  <c r="J59"/>
  <c r="I59"/>
  <c r="H59"/>
  <c r="G59"/>
  <c r="K57"/>
  <c r="J57"/>
  <c r="I57"/>
  <c r="H57"/>
  <c r="G57"/>
  <c r="K52"/>
  <c r="J52"/>
  <c r="I52"/>
  <c r="H52"/>
  <c r="G52"/>
  <c r="K47"/>
  <c r="J47"/>
  <c r="I47"/>
  <c r="H47"/>
  <c r="G47"/>
  <c r="K44"/>
  <c r="J44"/>
  <c r="I44"/>
  <c r="H44"/>
  <c r="G44"/>
  <c r="K39"/>
  <c r="J39"/>
  <c r="I39"/>
  <c r="H39"/>
  <c r="G39"/>
  <c r="K32"/>
  <c r="J32"/>
  <c r="I32"/>
  <c r="H32"/>
  <c r="G32"/>
  <c r="K29"/>
  <c r="J29"/>
  <c r="I29"/>
  <c r="H29"/>
  <c r="G29"/>
  <c r="K17"/>
  <c r="J17"/>
  <c r="I17"/>
  <c r="H17"/>
  <c r="G17"/>
  <c r="K16"/>
  <c r="J16"/>
  <c r="I16"/>
  <c r="H16"/>
  <c r="G16"/>
  <c r="K11"/>
  <c r="J11"/>
  <c r="I11"/>
  <c r="H11"/>
  <c r="G11"/>
</calcChain>
</file>

<file path=xl/sharedStrings.xml><?xml version="1.0" encoding="utf-8"?>
<sst xmlns="http://schemas.openxmlformats.org/spreadsheetml/2006/main" count="77" uniqueCount="77">
  <si>
    <t>Aug 17</t>
  </si>
  <si>
    <t>Budget</t>
  </si>
  <si>
    <t>Jan - Aug 17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</si>
  <si>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</si>
  <si>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</si>
  <si>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</si>
  <si>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</si>
  <si>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</si>
  <si>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</si>
  <si>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4105 Misc. Income</t>
  </si>
  <si>
    <t>4110- Late Fees</t>
  </si>
  <si>
    <t>4140- Interest</t>
  </si>
  <si>
    <t>4115-  Fees Charged - Other</t>
  </si>
  <si>
    <t>Total 4115-  Fees Charged</t>
  </si>
  <si>
    <t>4160-Interest - Operating Funds</t>
  </si>
  <si>
    <t>4165- Interest Income Other</t>
  </si>
  <si>
    <t>4170- Transfer to Reserves</t>
  </si>
  <si>
    <t>Membership Dues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</si>
  <si>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</si>
  <si>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</si>
  <si>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</si>
  <si>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</si>
  <si>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</si>
  <si>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</si>
  <si>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</si>
  <si>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</si>
  <si>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</si>
  <si>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</si>
  <si>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</si>
  <si>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</si>
  <si>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</si>
  <si>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</si>
  <si>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</si>
  <si>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</si>
  <si>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</si>
  <si>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</si>
  <si>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</si>
  <si>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</si>
  <si>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</si>
  <si>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5330-Grounds/ Repair/ Sprinkler</t>
  </si>
  <si>
    <t>5345- Snow Removal</t>
  </si>
  <si>
    <t>Total 5300- Landscaping &amp; Mtce Exp.</t>
  </si>
  <si>
    <t>5400- Property Management Fees</t>
  </si>
  <si>
    <t>5405- A/R Processing Fees</t>
  </si>
  <si>
    <t>5410- Management</t>
  </si>
  <si>
    <t>5400- Property Management Fees - Other</t>
  </si>
  <si>
    <t>Total 5400- Property Management Fees</t>
  </si>
  <si>
    <t>5700- Insurance</t>
  </si>
  <si>
    <t>5705- HOA Property Insurance</t>
  </si>
  <si>
    <t>Total 5700- Insurance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</si>
  <si>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</si>
  <si>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</si>
  <si>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</si>
  <si>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</si>
  <si>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</si>
  <si>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</si>
  <si>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</si>
  <si>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</si>
  <si>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</si>
  <si>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</si>
  <si>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Reconciliation Discrepancies</t>
  </si>
  <si>
    <t>Total Expense</t>
  </si>
  <si>
    <t>Net Ordinary Income</t>
  </si>
  <si>
    <t>Other Income/Expense</t>
  </si>
  <si>
    <t>Other Income</t>
  </si>
  <si>
    <t>5271- Damage Loss Assessment</t>
  </si>
  <si>
    <t>5720 Insurance re-imbursement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</si>
  <si>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</si>
  <si>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</si>
  <si>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</si>
  <si>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</si>
  <si>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</si>
  <si>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</si>
  <si>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5730 Property Damage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</si>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</sst>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75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4"/>
  <cols>
    <col min="1" max="5" width="3" style="13" customWidth="1"/>
    <col min="6" max="6" width="30" style="13" customWidth="1"/>
    <col min="7" max="8" width="7.109375" style="14" bestFit="1" customWidth="1"/>
    <col min="9" max="9" width="9.44140625" style="14" bestFit="1" customWidth="1"/>
    <col min="10" max="10" width="9" style="14" bestFit="1" customWidth="1"/>
    <col min="11" max="11" width="11.21875" style="14" bestFit="1" customWidth="1"/>
  </cols>
  <sheetData>
    <row r="1" spans="1:11" ht="1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5.6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16575</v>
      </c>
      <c r="H5" s="3">
        <v>16350</v>
      </c>
      <c r="I5" s="3">
        <v>132895</v>
      </c>
      <c r="J5" s="3">
        <v>130800</v>
      </c>
      <c r="K5" s="3">
        <v>196200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>
      <c r="A7" s="1"/>
      <c r="B7" s="1"/>
      <c r="C7" s="1"/>
      <c r="D7" s="1"/>
      <c r="E7" s="1"/>
      <c r="F7" s="1" t="s">
        <v>9</v>
      </c>
      <c r="G7" s="3">
        <v>-300</v>
      </c>
      <c r="H7" s="3"/>
      <c r="I7" s="3">
        <v>-300</v>
      </c>
      <c r="J7" s="3"/>
      <c r="K7" s="3"/>
    </row>
    <row r="8" spans="1:11">
      <c r="A8" s="1"/>
      <c r="B8" s="1"/>
      <c r="C8" s="1"/>
      <c r="D8" s="1"/>
      <c r="E8" s="1"/>
      <c r="F8" s="1" t="s">
        <v>10</v>
      </c>
      <c r="G8" s="3">
        <v>20</v>
      </c>
      <c r="H8" s="3">
        <v>155</v>
      </c>
      <c r="I8" s="3">
        <v>305</v>
      </c>
      <c r="J8" s="3">
        <v>1280</v>
      </c>
      <c r="K8" s="3">
        <v>1900</v>
      </c>
    </row>
    <row r="9" spans="1:11">
      <c r="A9" s="1"/>
      <c r="B9" s="1"/>
      <c r="C9" s="1"/>
      <c r="D9" s="1"/>
      <c r="E9" s="1"/>
      <c r="F9" s="1" t="s">
        <v>11</v>
      </c>
      <c r="G9" s="3">
        <v>0</v>
      </c>
      <c r="H9" s="3"/>
      <c r="I9" s="3">
        <v>82.68</v>
      </c>
      <c r="J9" s="3"/>
      <c r="K9" s="3"/>
    </row>
    <row r="10" spans="1:11" ht="15" thickBot="1">
      <c r="A10" s="1"/>
      <c r="B10" s="1"/>
      <c r="C10" s="1"/>
      <c r="D10" s="1"/>
      <c r="E10" s="1"/>
      <c r="F10" s="1" t="s">
        <v>12</v>
      </c>
      <c r="G10" s="4">
        <v>0</v>
      </c>
      <c r="H10" s="4"/>
      <c r="I10" s="4">
        <v>548</v>
      </c>
      <c r="J10" s="4"/>
      <c r="K10" s="4"/>
    </row>
    <row r="11" spans="1:11">
      <c r="A11" s="1"/>
      <c r="B11" s="1"/>
      <c r="C11" s="1"/>
      <c r="D11" s="1"/>
      <c r="E11" s="1" t="s">
        <v>13</v>
      </c>
      <c r="F11" s="1"/>
      <c r="G11" s="3">
        <f>ROUND(SUM(G6:G10),5)</f>
        <v>-280</v>
      </c>
      <c r="H11" s="3">
        <f>ROUND(SUM(H6:H10),5)</f>
        <v>155</v>
      </c>
      <c r="I11" s="3">
        <f>ROUND(SUM(I6:I10),5)</f>
        <v>635.67999999999995</v>
      </c>
      <c r="J11" s="3">
        <f>ROUND(SUM(J6:J10),5)</f>
        <v>1280</v>
      </c>
      <c r="K11" s="3">
        <f>ROUND(SUM(K6:K10),5)</f>
        <v>1900</v>
      </c>
    </row>
    <row r="12" spans="1:11">
      <c r="A12" s="1"/>
      <c r="B12" s="1"/>
      <c r="C12" s="1"/>
      <c r="D12" s="1"/>
      <c r="E12" s="1" t="s">
        <v>14</v>
      </c>
      <c r="F12" s="1"/>
      <c r="G12" s="3">
        <v>0</v>
      </c>
      <c r="H12" s="3"/>
      <c r="I12" s="3">
        <v>75.08</v>
      </c>
      <c r="J12" s="3"/>
      <c r="K12" s="3"/>
    </row>
    <row r="13" spans="1:11">
      <c r="A13" s="1"/>
      <c r="B13" s="1"/>
      <c r="C13" s="1"/>
      <c r="D13" s="1"/>
      <c r="E13" s="1" t="s">
        <v>15</v>
      </c>
      <c r="F13" s="1"/>
      <c r="G13" s="3">
        <v>0.59</v>
      </c>
      <c r="H13" s="3"/>
      <c r="I13" s="3">
        <v>24.7</v>
      </c>
      <c r="J13" s="3"/>
      <c r="K13" s="3"/>
    </row>
    <row r="14" spans="1:11">
      <c r="A14" s="1"/>
      <c r="B14" s="1"/>
      <c r="C14" s="1"/>
      <c r="D14" s="1"/>
      <c r="E14" s="1" t="s">
        <v>16</v>
      </c>
      <c r="F14" s="1"/>
      <c r="G14" s="3">
        <v>-5000</v>
      </c>
      <c r="H14" s="3">
        <v>-5000</v>
      </c>
      <c r="I14" s="3">
        <v>-40000</v>
      </c>
      <c r="J14" s="3">
        <v>-40000</v>
      </c>
      <c r="K14" s="3">
        <v>-60000</v>
      </c>
    </row>
    <row r="15" spans="1:11" ht="15" thickBot="1">
      <c r="A15" s="1"/>
      <c r="B15" s="1"/>
      <c r="C15" s="1"/>
      <c r="D15" s="1"/>
      <c r="E15" s="1" t="s">
        <v>17</v>
      </c>
      <c r="F15" s="1"/>
      <c r="G15" s="5">
        <v>300</v>
      </c>
      <c r="H15" s="5"/>
      <c r="I15" s="5">
        <v>375</v>
      </c>
      <c r="J15" s="5"/>
      <c r="K15" s="5"/>
    </row>
    <row r="16" spans="1:11" ht="15" thickBot="1">
      <c r="A16" s="1"/>
      <c r="B16" s="1"/>
      <c r="C16" s="1"/>
      <c r="D16" s="1" t="s">
        <v>18</v>
      </c>
      <c r="E16" s="1"/>
      <c r="F16" s="1"/>
      <c r="G16" s="6">
        <f>ROUND(SUM(G4:G5)+SUM(G11:G15),5)</f>
        <v>11595.59</v>
      </c>
      <c r="H16" s="6">
        <f>ROUND(SUM(H4:H5)+SUM(H11:H15),5)</f>
        <v>11505</v>
      </c>
      <c r="I16" s="6">
        <f>ROUND(SUM(I4:I5)+SUM(I11:I15),5)</f>
        <v>94005.46</v>
      </c>
      <c r="J16" s="6">
        <f>ROUND(SUM(J4:J5)+SUM(J11:J15),5)</f>
        <v>92080</v>
      </c>
      <c r="K16" s="6">
        <f>ROUND(SUM(K4:K5)+SUM(K11:K15),5)</f>
        <v>138100</v>
      </c>
    </row>
    <row r="17" spans="1:11">
      <c r="A17" s="1"/>
      <c r="B17" s="1"/>
      <c r="C17" s="1" t="s">
        <v>19</v>
      </c>
      <c r="D17" s="1"/>
      <c r="E17" s="1"/>
      <c r="F17" s="1"/>
      <c r="G17" s="3">
        <f>G16</f>
        <v>11595.59</v>
      </c>
      <c r="H17" s="3">
        <f>H16</f>
        <v>11505</v>
      </c>
      <c r="I17" s="3">
        <f>I16</f>
        <v>94005.46</v>
      </c>
      <c r="J17" s="3">
        <f>J16</f>
        <v>92080</v>
      </c>
      <c r="K17" s="3">
        <f>K16</f>
        <v>138100</v>
      </c>
    </row>
    <row r="18" spans="1:11">
      <c r="A18" s="1"/>
      <c r="B18" s="1"/>
      <c r="C18" s="1"/>
      <c r="D18" s="1" t="s">
        <v>20</v>
      </c>
      <c r="E18" s="1"/>
      <c r="F18" s="1"/>
      <c r="G18" s="3"/>
      <c r="H18" s="3"/>
      <c r="I18" s="3"/>
      <c r="J18" s="3"/>
      <c r="K18" s="3"/>
    </row>
    <row r="19" spans="1:11">
      <c r="A19" s="1"/>
      <c r="B19" s="1"/>
      <c r="C19" s="1"/>
      <c r="D19" s="1"/>
      <c r="E19" s="1" t="s">
        <v>21</v>
      </c>
      <c r="F19" s="1"/>
      <c r="G19" s="3"/>
      <c r="H19" s="3"/>
      <c r="I19" s="3"/>
      <c r="J19" s="3"/>
      <c r="K19" s="3"/>
    </row>
    <row r="20" spans="1:11">
      <c r="A20" s="1"/>
      <c r="B20" s="1"/>
      <c r="C20" s="1"/>
      <c r="D20" s="1"/>
      <c r="E20" s="1"/>
      <c r="F20" s="1" t="s">
        <v>22</v>
      </c>
      <c r="G20" s="3">
        <v>0</v>
      </c>
      <c r="H20" s="3">
        <v>12.5</v>
      </c>
      <c r="I20" s="3">
        <v>89.44</v>
      </c>
      <c r="J20" s="3">
        <v>100</v>
      </c>
      <c r="K20" s="3">
        <v>150</v>
      </c>
    </row>
    <row r="21" spans="1:11">
      <c r="A21" s="1"/>
      <c r="B21" s="1"/>
      <c r="C21" s="1"/>
      <c r="D21" s="1"/>
      <c r="E21" s="1"/>
      <c r="F21" s="1" t="s">
        <v>23</v>
      </c>
      <c r="G21" s="3">
        <v>24.85</v>
      </c>
      <c r="H21" s="3">
        <v>0</v>
      </c>
      <c r="I21" s="3">
        <v>1099.6600000000001</v>
      </c>
      <c r="J21" s="3">
        <v>0</v>
      </c>
      <c r="K21" s="3">
        <v>700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>
        <v>0</v>
      </c>
      <c r="I22" s="3">
        <v>0</v>
      </c>
      <c r="J22" s="3">
        <v>100</v>
      </c>
      <c r="K22" s="3">
        <v>100</v>
      </c>
    </row>
    <row r="23" spans="1:11">
      <c r="A23" s="1"/>
      <c r="B23" s="1"/>
      <c r="C23" s="1"/>
      <c r="D23" s="1"/>
      <c r="E23" s="1"/>
      <c r="F23" s="1" t="s">
        <v>25</v>
      </c>
      <c r="G23" s="3">
        <v>0</v>
      </c>
      <c r="H23" s="3">
        <v>0</v>
      </c>
      <c r="I23" s="3">
        <v>126.52</v>
      </c>
      <c r="J23" s="3">
        <v>0</v>
      </c>
      <c r="K23" s="3">
        <v>105</v>
      </c>
    </row>
    <row r="24" spans="1:11">
      <c r="A24" s="1"/>
      <c r="B24" s="1"/>
      <c r="C24" s="1"/>
      <c r="D24" s="1"/>
      <c r="E24" s="1"/>
      <c r="F24" s="1" t="s">
        <v>26</v>
      </c>
      <c r="G24" s="3">
        <v>0</v>
      </c>
      <c r="H24" s="3">
        <v>0</v>
      </c>
      <c r="I24" s="3">
        <v>49.07</v>
      </c>
      <c r="J24" s="3">
        <v>75</v>
      </c>
      <c r="K24" s="3">
        <v>200</v>
      </c>
    </row>
    <row r="25" spans="1:11">
      <c r="A25" s="1"/>
      <c r="B25" s="1"/>
      <c r="C25" s="1"/>
      <c r="D25" s="1"/>
      <c r="E25" s="1"/>
      <c r="F25" s="1" t="s">
        <v>27</v>
      </c>
      <c r="G25" s="3">
        <v>25</v>
      </c>
      <c r="H25" s="3">
        <v>0</v>
      </c>
      <c r="I25" s="3">
        <v>544.92999999999995</v>
      </c>
      <c r="J25" s="3">
        <v>120</v>
      </c>
      <c r="K25" s="3">
        <v>300</v>
      </c>
    </row>
    <row r="26" spans="1:11">
      <c r="A26" s="1"/>
      <c r="B26" s="1"/>
      <c r="C26" s="1"/>
      <c r="D26" s="1"/>
      <c r="E26" s="1"/>
      <c r="F26" s="1" t="s">
        <v>28</v>
      </c>
      <c r="G26" s="3">
        <v>50</v>
      </c>
      <c r="H26" s="3">
        <v>50</v>
      </c>
      <c r="I26" s="3">
        <v>400</v>
      </c>
      <c r="J26" s="3">
        <v>400</v>
      </c>
      <c r="K26" s="3">
        <v>600</v>
      </c>
    </row>
    <row r="27" spans="1:11">
      <c r="A27" s="1"/>
      <c r="B27" s="1"/>
      <c r="C27" s="1"/>
      <c r="D27" s="1"/>
      <c r="E27" s="1"/>
      <c r="F27" s="1" t="s">
        <v>29</v>
      </c>
      <c r="G27" s="3">
        <v>0</v>
      </c>
      <c r="H27" s="3">
        <v>0</v>
      </c>
      <c r="I27" s="3">
        <v>257</v>
      </c>
      <c r="J27" s="3">
        <v>275</v>
      </c>
      <c r="K27" s="3">
        <v>275</v>
      </c>
    </row>
    <row r="28" spans="1:11" ht="15" thickBot="1">
      <c r="A28" s="1"/>
      <c r="B28" s="1"/>
      <c r="C28" s="1"/>
      <c r="D28" s="1"/>
      <c r="E28" s="1"/>
      <c r="F28" s="1" t="s">
        <v>30</v>
      </c>
      <c r="G28" s="4">
        <v>0</v>
      </c>
      <c r="H28" s="4"/>
      <c r="I28" s="4">
        <v>50</v>
      </c>
      <c r="J28" s="4"/>
      <c r="K28" s="4"/>
    </row>
    <row r="29" spans="1:11">
      <c r="A29" s="1"/>
      <c r="B29" s="1"/>
      <c r="C29" s="1"/>
      <c r="D29" s="1"/>
      <c r="E29" s="1" t="s">
        <v>31</v>
      </c>
      <c r="F29" s="1"/>
      <c r="G29" s="3">
        <f>ROUND(SUM(G19:G28),5)</f>
        <v>99.85</v>
      </c>
      <c r="H29" s="3">
        <f>ROUND(SUM(H19:H28),5)</f>
        <v>62.5</v>
      </c>
      <c r="I29" s="3">
        <f>ROUND(SUM(I19:I28),5)</f>
        <v>2616.62</v>
      </c>
      <c r="J29" s="3">
        <f>ROUND(SUM(J19:J28),5)</f>
        <v>1070</v>
      </c>
      <c r="K29" s="3">
        <f>ROUND(SUM(K19:K28),5)</f>
        <v>2430</v>
      </c>
    </row>
    <row r="30" spans="1:11">
      <c r="A30" s="1"/>
      <c r="B30" s="1"/>
      <c r="C30" s="1"/>
      <c r="D30" s="1"/>
      <c r="E30" s="1" t="s">
        <v>32</v>
      </c>
      <c r="F30" s="1"/>
      <c r="G30" s="3"/>
      <c r="H30" s="3"/>
      <c r="I30" s="3"/>
      <c r="J30" s="3"/>
      <c r="K30" s="3"/>
    </row>
    <row r="31" spans="1:11" ht="15" thickBot="1">
      <c r="A31" s="1"/>
      <c r="B31" s="1"/>
      <c r="C31" s="1"/>
      <c r="D31" s="1"/>
      <c r="E31" s="1"/>
      <c r="F31" s="1" t="s">
        <v>33</v>
      </c>
      <c r="G31" s="4">
        <v>0</v>
      </c>
      <c r="H31" s="4">
        <v>83</v>
      </c>
      <c r="I31" s="4">
        <v>1505.5</v>
      </c>
      <c r="J31" s="4">
        <v>668</v>
      </c>
      <c r="K31" s="4">
        <v>1000</v>
      </c>
    </row>
    <row r="32" spans="1:11">
      <c r="A32" s="1"/>
      <c r="B32" s="1"/>
      <c r="C32" s="1"/>
      <c r="D32" s="1"/>
      <c r="E32" s="1" t="s">
        <v>34</v>
      </c>
      <c r="F32" s="1"/>
      <c r="G32" s="3">
        <f>ROUND(SUM(G30:G31),5)</f>
        <v>0</v>
      </c>
      <c r="H32" s="3">
        <f>ROUND(SUM(H30:H31),5)</f>
        <v>83</v>
      </c>
      <c r="I32" s="3">
        <f>ROUND(SUM(I30:I31),5)</f>
        <v>1505.5</v>
      </c>
      <c r="J32" s="3">
        <f>ROUND(SUM(J30:J31),5)</f>
        <v>668</v>
      </c>
      <c r="K32" s="3">
        <f>ROUND(SUM(K30:K31),5)</f>
        <v>1000</v>
      </c>
    </row>
    <row r="33" spans="1:11">
      <c r="A33" s="1"/>
      <c r="B33" s="1"/>
      <c r="C33" s="1"/>
      <c r="D33" s="1"/>
      <c r="E33" s="1" t="s">
        <v>35</v>
      </c>
      <c r="F33" s="1"/>
      <c r="G33" s="3"/>
      <c r="H33" s="3"/>
      <c r="I33" s="3"/>
      <c r="J33" s="3"/>
      <c r="K33" s="3"/>
    </row>
    <row r="34" spans="1:11">
      <c r="A34" s="1"/>
      <c r="B34" s="1"/>
      <c r="C34" s="1"/>
      <c r="D34" s="1"/>
      <c r="E34" s="1"/>
      <c r="F34" s="1" t="s">
        <v>36</v>
      </c>
      <c r="G34" s="3">
        <v>114</v>
      </c>
      <c r="H34" s="3">
        <v>0</v>
      </c>
      <c r="I34" s="3">
        <v>649</v>
      </c>
      <c r="J34" s="3">
        <v>1200</v>
      </c>
      <c r="K34" s="3">
        <v>1200</v>
      </c>
    </row>
    <row r="35" spans="1:11">
      <c r="A35" s="1"/>
      <c r="B35" s="1"/>
      <c r="C35" s="1"/>
      <c r="D35" s="1"/>
      <c r="E35" s="1"/>
      <c r="F35" s="1" t="s">
        <v>37</v>
      </c>
      <c r="G35" s="3">
        <v>0</v>
      </c>
      <c r="H35" s="3">
        <v>0</v>
      </c>
      <c r="I35" s="3">
        <v>0</v>
      </c>
      <c r="J35" s="3">
        <v>600</v>
      </c>
      <c r="K35" s="3">
        <v>600</v>
      </c>
    </row>
    <row r="36" spans="1:11">
      <c r="A36" s="1"/>
      <c r="B36" s="1"/>
      <c r="C36" s="1"/>
      <c r="D36" s="1"/>
      <c r="E36" s="1"/>
      <c r="F36" s="1" t="s">
        <v>38</v>
      </c>
      <c r="G36" s="3">
        <v>736.51</v>
      </c>
      <c r="H36" s="3">
        <v>500</v>
      </c>
      <c r="I36" s="3">
        <v>5439.84</v>
      </c>
      <c r="J36" s="3">
        <v>4000</v>
      </c>
      <c r="K36" s="3">
        <v>6000</v>
      </c>
    </row>
    <row r="37" spans="1:11">
      <c r="A37" s="1"/>
      <c r="B37" s="1"/>
      <c r="C37" s="1"/>
      <c r="D37" s="1"/>
      <c r="E37" s="1"/>
      <c r="F37" s="1" t="s">
        <v>39</v>
      </c>
      <c r="G37" s="3">
        <v>0</v>
      </c>
      <c r="H37" s="3">
        <v>430</v>
      </c>
      <c r="I37" s="3">
        <v>420</v>
      </c>
      <c r="J37" s="3">
        <v>2170</v>
      </c>
      <c r="K37" s="3">
        <v>2600</v>
      </c>
    </row>
    <row r="38" spans="1:11" ht="15" thickBot="1">
      <c r="A38" s="1"/>
      <c r="B38" s="1"/>
      <c r="C38" s="1"/>
      <c r="D38" s="1"/>
      <c r="E38" s="1"/>
      <c r="F38" s="1" t="s">
        <v>40</v>
      </c>
      <c r="G38" s="4">
        <v>0</v>
      </c>
      <c r="H38" s="4"/>
      <c r="I38" s="4">
        <v>1289.5999999999999</v>
      </c>
      <c r="J38" s="4"/>
      <c r="K38" s="4"/>
    </row>
    <row r="39" spans="1:11">
      <c r="A39" s="1"/>
      <c r="B39" s="1"/>
      <c r="C39" s="1"/>
      <c r="D39" s="1"/>
      <c r="E39" s="1" t="s">
        <v>41</v>
      </c>
      <c r="F39" s="1"/>
      <c r="G39" s="3">
        <f>ROUND(SUM(G33:G38),5)</f>
        <v>850.51</v>
      </c>
      <c r="H39" s="3">
        <f>ROUND(SUM(H33:H38),5)</f>
        <v>930</v>
      </c>
      <c r="I39" s="3">
        <f>ROUND(SUM(I33:I38),5)</f>
        <v>7798.44</v>
      </c>
      <c r="J39" s="3">
        <f>ROUND(SUM(J33:J38),5)</f>
        <v>7970</v>
      </c>
      <c r="K39" s="3">
        <f>ROUND(SUM(K33:K38),5)</f>
        <v>10400</v>
      </c>
    </row>
    <row r="40" spans="1:11">
      <c r="A40" s="1"/>
      <c r="B40" s="1"/>
      <c r="C40" s="1"/>
      <c r="D40" s="1"/>
      <c r="E40" s="1" t="s">
        <v>42</v>
      </c>
      <c r="F40" s="1"/>
      <c r="G40" s="3"/>
      <c r="H40" s="3"/>
      <c r="I40" s="3"/>
      <c r="J40" s="3"/>
      <c r="K40" s="3"/>
    </row>
    <row r="41" spans="1:11">
      <c r="A41" s="1"/>
      <c r="B41" s="1"/>
      <c r="C41" s="1"/>
      <c r="D41" s="1"/>
      <c r="E41" s="1"/>
      <c r="F41" s="1" t="s">
        <v>43</v>
      </c>
      <c r="G41" s="3">
        <v>0</v>
      </c>
      <c r="H41" s="3">
        <v>183</v>
      </c>
      <c r="I41" s="3">
        <v>630</v>
      </c>
      <c r="J41" s="3">
        <v>1468</v>
      </c>
      <c r="K41" s="3">
        <v>2200</v>
      </c>
    </row>
    <row r="42" spans="1:11">
      <c r="A42" s="1"/>
      <c r="B42" s="1"/>
      <c r="C42" s="1"/>
      <c r="D42" s="1"/>
      <c r="E42" s="1"/>
      <c r="F42" s="1" t="s">
        <v>44</v>
      </c>
      <c r="G42" s="3">
        <v>0</v>
      </c>
      <c r="H42" s="3">
        <v>900</v>
      </c>
      <c r="I42" s="3">
        <v>2550</v>
      </c>
      <c r="J42" s="3">
        <v>7200</v>
      </c>
      <c r="K42" s="3">
        <v>10800</v>
      </c>
    </row>
    <row r="43" spans="1:11" ht="15" thickBot="1">
      <c r="A43" s="1"/>
      <c r="B43" s="1"/>
      <c r="C43" s="1"/>
      <c r="D43" s="1"/>
      <c r="E43" s="1"/>
      <c r="F43" s="1" t="s">
        <v>45</v>
      </c>
      <c r="G43" s="4">
        <v>850</v>
      </c>
      <c r="H43" s="4"/>
      <c r="I43" s="4">
        <v>4250</v>
      </c>
      <c r="J43" s="4"/>
      <c r="K43" s="4"/>
    </row>
    <row r="44" spans="1:11">
      <c r="A44" s="1"/>
      <c r="B44" s="1"/>
      <c r="C44" s="1"/>
      <c r="D44" s="1"/>
      <c r="E44" s="1" t="s">
        <v>46</v>
      </c>
      <c r="F44" s="1"/>
      <c r="G44" s="3">
        <f>ROUND(SUM(G40:G43),5)</f>
        <v>850</v>
      </c>
      <c r="H44" s="3">
        <f>ROUND(SUM(H40:H43),5)</f>
        <v>1083</v>
      </c>
      <c r="I44" s="3">
        <f>ROUND(SUM(I40:I43),5)</f>
        <v>7430</v>
      </c>
      <c r="J44" s="3">
        <f>ROUND(SUM(J40:J43),5)</f>
        <v>8668</v>
      </c>
      <c r="K44" s="3">
        <f>ROUND(SUM(K40:K43),5)</f>
        <v>13000</v>
      </c>
    </row>
    <row r="45" spans="1:11">
      <c r="A45" s="1"/>
      <c r="B45" s="1"/>
      <c r="C45" s="1"/>
      <c r="D45" s="1"/>
      <c r="E45" s="1" t="s">
        <v>47</v>
      </c>
      <c r="F45" s="1"/>
      <c r="G45" s="3"/>
      <c r="H45" s="3"/>
      <c r="I45" s="3"/>
      <c r="J45" s="3"/>
      <c r="K45" s="3"/>
    </row>
    <row r="46" spans="1:11" ht="15" thickBot="1">
      <c r="A46" s="1"/>
      <c r="B46" s="1"/>
      <c r="C46" s="1"/>
      <c r="D46" s="1"/>
      <c r="E46" s="1"/>
      <c r="F46" s="1" t="s">
        <v>48</v>
      </c>
      <c r="G46" s="4">
        <v>6813.32</v>
      </c>
      <c r="H46" s="4">
        <v>5416</v>
      </c>
      <c r="I46" s="4">
        <v>54041.1</v>
      </c>
      <c r="J46" s="4">
        <v>43336</v>
      </c>
      <c r="K46" s="4">
        <v>65000</v>
      </c>
    </row>
    <row r="47" spans="1:11">
      <c r="A47" s="1"/>
      <c r="B47" s="1"/>
      <c r="C47" s="1"/>
      <c r="D47" s="1"/>
      <c r="E47" s="1" t="s">
        <v>49</v>
      </c>
      <c r="F47" s="1"/>
      <c r="G47" s="3">
        <f>ROUND(SUM(G45:G46),5)</f>
        <v>6813.32</v>
      </c>
      <c r="H47" s="3">
        <f>ROUND(SUM(H45:H46),5)</f>
        <v>5416</v>
      </c>
      <c r="I47" s="3">
        <f>ROUND(SUM(I45:I46),5)</f>
        <v>54041.1</v>
      </c>
      <c r="J47" s="3">
        <f>ROUND(SUM(J45:J46),5)</f>
        <v>43336</v>
      </c>
      <c r="K47" s="3">
        <f>ROUND(SUM(K45:K46),5)</f>
        <v>65000</v>
      </c>
    </row>
    <row r="48" spans="1:11">
      <c r="A48" s="1"/>
      <c r="B48" s="1"/>
      <c r="C48" s="1"/>
      <c r="D48" s="1"/>
      <c r="E48" s="1" t="s">
        <v>50</v>
      </c>
      <c r="F48" s="1"/>
      <c r="G48" s="3"/>
      <c r="H48" s="3"/>
      <c r="I48" s="3"/>
      <c r="J48" s="3"/>
      <c r="K48" s="3"/>
    </row>
    <row r="49" spans="1:11">
      <c r="A49" s="1"/>
      <c r="B49" s="1"/>
      <c r="C49" s="1"/>
      <c r="D49" s="1"/>
      <c r="E49" s="1"/>
      <c r="F49" s="1" t="s">
        <v>51</v>
      </c>
      <c r="G49" s="3">
        <v>0</v>
      </c>
      <c r="H49" s="3">
        <v>216</v>
      </c>
      <c r="I49" s="3">
        <v>0</v>
      </c>
      <c r="J49" s="3">
        <v>1736</v>
      </c>
      <c r="K49" s="3">
        <v>2600</v>
      </c>
    </row>
    <row r="50" spans="1:11">
      <c r="A50" s="1"/>
      <c r="B50" s="1"/>
      <c r="C50" s="1"/>
      <c r="D50" s="1"/>
      <c r="E50" s="1"/>
      <c r="F50" s="1" t="s">
        <v>52</v>
      </c>
      <c r="G50" s="3">
        <v>0</v>
      </c>
      <c r="H50" s="3">
        <v>205</v>
      </c>
      <c r="I50" s="3">
        <v>1875.88</v>
      </c>
      <c r="J50" s="3">
        <v>1650</v>
      </c>
      <c r="K50" s="3">
        <v>2470</v>
      </c>
    </row>
    <row r="51" spans="1:11" ht="15" thickBot="1">
      <c r="A51" s="1"/>
      <c r="B51" s="1"/>
      <c r="C51" s="1"/>
      <c r="D51" s="1"/>
      <c r="E51" s="1"/>
      <c r="F51" s="1" t="s">
        <v>53</v>
      </c>
      <c r="G51" s="4">
        <v>0</v>
      </c>
      <c r="H51" s="4">
        <v>333</v>
      </c>
      <c r="I51" s="4">
        <v>0</v>
      </c>
      <c r="J51" s="4">
        <v>2668</v>
      </c>
      <c r="K51" s="4">
        <v>4000</v>
      </c>
    </row>
    <row r="52" spans="1:11">
      <c r="A52" s="1"/>
      <c r="B52" s="1"/>
      <c r="C52" s="1"/>
      <c r="D52" s="1"/>
      <c r="E52" s="1" t="s">
        <v>54</v>
      </c>
      <c r="F52" s="1"/>
      <c r="G52" s="3">
        <f>ROUND(SUM(G48:G51),5)</f>
        <v>0</v>
      </c>
      <c r="H52" s="3">
        <f>ROUND(SUM(H48:H51),5)</f>
        <v>754</v>
      </c>
      <c r="I52" s="3">
        <f>ROUND(SUM(I48:I51),5)</f>
        <v>1875.88</v>
      </c>
      <c r="J52" s="3">
        <f>ROUND(SUM(J48:J51),5)</f>
        <v>6054</v>
      </c>
      <c r="K52" s="3">
        <f>ROUND(SUM(K48:K51),5)</f>
        <v>9070</v>
      </c>
    </row>
    <row r="53" spans="1:11">
      <c r="A53" s="1"/>
      <c r="B53" s="1"/>
      <c r="C53" s="1"/>
      <c r="D53" s="1"/>
      <c r="E53" s="1" t="s">
        <v>55</v>
      </c>
      <c r="F53" s="1"/>
      <c r="G53" s="3"/>
      <c r="H53" s="3"/>
      <c r="I53" s="3"/>
      <c r="J53" s="3"/>
      <c r="K53" s="3"/>
    </row>
    <row r="54" spans="1:11">
      <c r="A54" s="1"/>
      <c r="B54" s="1"/>
      <c r="C54" s="1"/>
      <c r="D54" s="1"/>
      <c r="E54" s="1"/>
      <c r="F54" s="1" t="s">
        <v>56</v>
      </c>
      <c r="G54" s="3">
        <v>47.07</v>
      </c>
      <c r="H54" s="3">
        <v>50</v>
      </c>
      <c r="I54" s="3">
        <v>274.8</v>
      </c>
      <c r="J54" s="3">
        <v>400</v>
      </c>
      <c r="K54" s="3">
        <v>600</v>
      </c>
    </row>
    <row r="55" spans="1:11">
      <c r="A55" s="1"/>
      <c r="B55" s="1"/>
      <c r="C55" s="1"/>
      <c r="D55" s="1"/>
      <c r="E55" s="1"/>
      <c r="F55" s="1" t="s">
        <v>57</v>
      </c>
      <c r="G55" s="3">
        <v>2828.1</v>
      </c>
      <c r="H55" s="3">
        <v>2500</v>
      </c>
      <c r="I55" s="3">
        <v>22557.48</v>
      </c>
      <c r="J55" s="3">
        <v>20000</v>
      </c>
      <c r="K55" s="3">
        <v>30000</v>
      </c>
    </row>
    <row r="56" spans="1:11" ht="15" thickBot="1">
      <c r="A56" s="1"/>
      <c r="B56" s="1"/>
      <c r="C56" s="1"/>
      <c r="D56" s="1"/>
      <c r="E56" s="1"/>
      <c r="F56" s="1" t="s">
        <v>58</v>
      </c>
      <c r="G56" s="4">
        <v>670.2</v>
      </c>
      <c r="H56" s="4">
        <v>250</v>
      </c>
      <c r="I56" s="4">
        <v>2500.04</v>
      </c>
      <c r="J56" s="4">
        <v>2000</v>
      </c>
      <c r="K56" s="4">
        <v>3000</v>
      </c>
    </row>
    <row r="57" spans="1:11">
      <c r="A57" s="1"/>
      <c r="B57" s="1"/>
      <c r="C57" s="1"/>
      <c r="D57" s="1"/>
      <c r="E57" s="1" t="s">
        <v>59</v>
      </c>
      <c r="F57" s="1"/>
      <c r="G57" s="3">
        <f>ROUND(SUM(G53:G56),5)</f>
        <v>3545.37</v>
      </c>
      <c r="H57" s="3">
        <f>ROUND(SUM(H53:H56),5)</f>
        <v>2800</v>
      </c>
      <c r="I57" s="3">
        <f>ROUND(SUM(I53:I56),5)</f>
        <v>25332.32</v>
      </c>
      <c r="J57" s="3">
        <f>ROUND(SUM(J53:J56),5)</f>
        <v>22400</v>
      </c>
      <c r="K57" s="3">
        <f>ROUND(SUM(K53:K56),5)</f>
        <v>33600</v>
      </c>
    </row>
    <row r="58" spans="1:11" ht="15" thickBot="1">
      <c r="A58" s="1"/>
      <c r="B58" s="1"/>
      <c r="C58" s="1"/>
      <c r="D58" s="1"/>
      <c r="E58" s="1" t="s">
        <v>60</v>
      </c>
      <c r="F58" s="1"/>
      <c r="G58" s="5">
        <v>0</v>
      </c>
      <c r="H58" s="5"/>
      <c r="I58" s="5">
        <v>533.04</v>
      </c>
      <c r="J58" s="5"/>
      <c r="K58" s="5"/>
    </row>
    <row r="59" spans="1:11" ht="15" thickBot="1">
      <c r="A59" s="1"/>
      <c r="B59" s="1"/>
      <c r="C59" s="1"/>
      <c r="D59" s="1" t="s">
        <v>61</v>
      </c>
      <c r="E59" s="1"/>
      <c r="F59" s="1"/>
      <c r="G59" s="6">
        <f>ROUND(G18+G29+G32+G39+G44+G47+G52+SUM(G57:G58),5)</f>
        <v>12159.05</v>
      </c>
      <c r="H59" s="6">
        <f>ROUND(H18+H29+H32+H39+H44+H47+H52+SUM(H57:H58),5)</f>
        <v>11128.5</v>
      </c>
      <c r="I59" s="6">
        <f>ROUND(I18+I29+I32+I39+I44+I47+I52+SUM(I57:I58),5)</f>
        <v>101132.9</v>
      </c>
      <c r="J59" s="6">
        <f>ROUND(J18+J29+J32+J39+J44+J47+J52+SUM(J57:J58),5)</f>
        <v>90166</v>
      </c>
      <c r="K59" s="6">
        <f>ROUND(K18+K29+K32+K39+K44+K47+K52+SUM(K57:K58),5)</f>
        <v>134500</v>
      </c>
    </row>
    <row r="60" spans="1:11">
      <c r="A60" s="1"/>
      <c r="B60" s="1" t="s">
        <v>62</v>
      </c>
      <c r="C60" s="1"/>
      <c r="D60" s="1"/>
      <c r="E60" s="1"/>
      <c r="F60" s="1"/>
      <c r="G60" s="3">
        <f>ROUND(G3+G17-G59,5)</f>
        <v>-563.46</v>
      </c>
      <c r="H60" s="3">
        <f>ROUND(H3+H17-H59,5)</f>
        <v>376.5</v>
      </c>
      <c r="I60" s="3">
        <f>ROUND(I3+I17-I59,5)</f>
        <v>-7127.44</v>
      </c>
      <c r="J60" s="3">
        <f>ROUND(J3+J17-J59,5)</f>
        <v>1914</v>
      </c>
      <c r="K60" s="3">
        <f>ROUND(K3+K17-K59,5)</f>
        <v>3600</v>
      </c>
    </row>
    <row r="61" spans="1:11">
      <c r="A61" s="1"/>
      <c r="B61" s="1" t="s">
        <v>63</v>
      </c>
      <c r="C61" s="1"/>
      <c r="D61" s="1"/>
      <c r="E61" s="1"/>
      <c r="F61" s="1"/>
      <c r="G61" s="3"/>
      <c r="H61" s="3"/>
      <c r="I61" s="3"/>
      <c r="J61" s="3"/>
      <c r="K61" s="3"/>
    </row>
    <row r="62" spans="1:11">
      <c r="A62" s="1"/>
      <c r="B62" s="1"/>
      <c r="C62" s="1" t="s">
        <v>64</v>
      </c>
      <c r="D62" s="1"/>
      <c r="E62" s="1"/>
      <c r="F62" s="1"/>
      <c r="G62" s="3"/>
      <c r="H62" s="3"/>
      <c r="I62" s="3"/>
      <c r="J62" s="3"/>
      <c r="K62" s="3"/>
    </row>
    <row r="63" spans="1:11">
      <c r="A63" s="1"/>
      <c r="B63" s="1"/>
      <c r="C63" s="1"/>
      <c r="D63" s="1" t="s">
        <v>65</v>
      </c>
      <c r="E63" s="1"/>
      <c r="F63" s="1"/>
      <c r="G63" s="3">
        <v>0</v>
      </c>
      <c r="H63" s="3"/>
      <c r="I63" s="3">
        <v>385</v>
      </c>
      <c r="J63" s="3"/>
      <c r="K63" s="3"/>
    </row>
    <row r="64" spans="1:11">
      <c r="A64" s="1"/>
      <c r="B64" s="1"/>
      <c r="C64" s="1"/>
      <c r="D64" s="1" t="s">
        <v>66</v>
      </c>
      <c r="E64" s="1"/>
      <c r="F64" s="1"/>
      <c r="G64" s="3">
        <v>0</v>
      </c>
      <c r="H64" s="3"/>
      <c r="I64" s="3">
        <v>373747.83</v>
      </c>
      <c r="J64" s="3"/>
      <c r="K64" s="3"/>
    </row>
    <row r="65" spans="1:11">
      <c r="A65" s="1"/>
      <c r="B65" s="1"/>
      <c r="C65" s="1"/>
      <c r="D65" s="1" t="s">
        <v>67</v>
      </c>
      <c r="E65" s="1"/>
      <c r="F65" s="1"/>
      <c r="G65" s="3"/>
      <c r="H65" s="3"/>
      <c r="I65" s="3"/>
      <c r="J65" s="3"/>
      <c r="K65" s="3"/>
    </row>
    <row r="66" spans="1:11">
      <c r="A66" s="1"/>
      <c r="B66" s="1"/>
      <c r="C66" s="1"/>
      <c r="D66" s="1"/>
      <c r="E66" s="1" t="s">
        <v>68</v>
      </c>
      <c r="F66" s="1"/>
      <c r="G66" s="3">
        <v>5000</v>
      </c>
      <c r="H66" s="3"/>
      <c r="I66" s="3">
        <v>-90000</v>
      </c>
      <c r="J66" s="3"/>
      <c r="K66" s="3"/>
    </row>
    <row r="67" spans="1:11" ht="15" thickBot="1">
      <c r="A67" s="1"/>
      <c r="B67" s="1"/>
      <c r="C67" s="1"/>
      <c r="D67" s="1"/>
      <c r="E67" s="1" t="s">
        <v>69</v>
      </c>
      <c r="F67" s="1"/>
      <c r="G67" s="5">
        <v>31.84</v>
      </c>
      <c r="H67" s="3"/>
      <c r="I67" s="5">
        <v>202.81</v>
      </c>
      <c r="J67" s="3"/>
      <c r="K67" s="3"/>
    </row>
    <row r="68" spans="1:11" ht="15" thickBot="1">
      <c r="A68" s="1"/>
      <c r="B68" s="1"/>
      <c r="C68" s="1"/>
      <c r="D68" s="1" t="s">
        <v>70</v>
      </c>
      <c r="E68" s="1"/>
      <c r="F68" s="1"/>
      <c r="G68" s="6">
        <f>ROUND(SUM(G65:G67),5)</f>
        <v>5031.84</v>
      </c>
      <c r="H68" s="3"/>
      <c r="I68" s="6">
        <f>ROUND(SUM(I65:I67),5)</f>
        <v>-89797.19</v>
      </c>
      <c r="J68" s="3"/>
      <c r="K68" s="3"/>
    </row>
    <row r="69" spans="1:11">
      <c r="A69" s="1"/>
      <c r="B69" s="1"/>
      <c r="C69" s="1" t="s">
        <v>71</v>
      </c>
      <c r="D69" s="1"/>
      <c r="E69" s="1"/>
      <c r="F69" s="1"/>
      <c r="G69" s="3">
        <f>ROUND(SUM(G62:G64)+G68,5)</f>
        <v>5031.84</v>
      </c>
      <c r="H69" s="3"/>
      <c r="I69" s="3">
        <f>ROUND(SUM(I62:I64)+I68,5)</f>
        <v>284335.64</v>
      </c>
      <c r="J69" s="3"/>
      <c r="K69" s="3"/>
    </row>
    <row r="70" spans="1:11">
      <c r="A70" s="1"/>
      <c r="B70" s="1"/>
      <c r="C70" s="1" t="s">
        <v>72</v>
      </c>
      <c r="D70" s="1"/>
      <c r="E70" s="1"/>
      <c r="F70" s="1"/>
      <c r="G70" s="3"/>
      <c r="H70" s="3"/>
      <c r="I70" s="3"/>
      <c r="J70" s="3"/>
      <c r="K70" s="3"/>
    </row>
    <row r="71" spans="1:11" ht="15" thickBot="1">
      <c r="A71" s="1"/>
      <c r="B71" s="1"/>
      <c r="C71" s="1"/>
      <c r="D71" s="1" t="s">
        <v>73</v>
      </c>
      <c r="E71" s="1"/>
      <c r="F71" s="1"/>
      <c r="G71" s="5">
        <v>0</v>
      </c>
      <c r="H71" s="3"/>
      <c r="I71" s="5">
        <v>678196.33</v>
      </c>
      <c r="J71" s="3"/>
      <c r="K71" s="3"/>
    </row>
    <row r="72" spans="1:11" ht="15" thickBot="1">
      <c r="A72" s="1"/>
      <c r="B72" s="1"/>
      <c r="C72" s="1" t="s">
        <v>74</v>
      </c>
      <c r="D72" s="1"/>
      <c r="E72" s="1"/>
      <c r="F72" s="1"/>
      <c r="G72" s="7">
        <f>ROUND(SUM(G70:G71),5)</f>
        <v>0</v>
      </c>
      <c r="H72" s="3"/>
      <c r="I72" s="7">
        <f>ROUND(SUM(I70:I71),5)</f>
        <v>678196.33</v>
      </c>
      <c r="J72" s="3"/>
      <c r="K72" s="3"/>
    </row>
    <row r="73" spans="1:11" ht="15" thickBot="1">
      <c r="A73" s="1"/>
      <c r="B73" s="1" t="s">
        <v>75</v>
      </c>
      <c r="C73" s="1"/>
      <c r="D73" s="1"/>
      <c r="E73" s="1"/>
      <c r="F73" s="1"/>
      <c r="G73" s="7">
        <f>ROUND(G61+G69-G72,5)</f>
        <v>5031.84</v>
      </c>
      <c r="H73" s="5"/>
      <c r="I73" s="7">
        <f>ROUND(I61+I69-I72,5)</f>
        <v>-393860.69</v>
      </c>
      <c r="J73" s="5"/>
      <c r="K73" s="5"/>
    </row>
    <row r="74" spans="1:11" s="9" customFormat="1" ht="10.8" thickBot="1">
      <c r="A74" s="1" t="s">
        <v>76</v>
      </c>
      <c r="B74" s="1"/>
      <c r="C74" s="1"/>
      <c r="D74" s="1"/>
      <c r="E74" s="1"/>
      <c r="F74" s="1"/>
      <c r="G74" s="8">
        <f>ROUND(G60+G73,5)</f>
        <v>4468.38</v>
      </c>
      <c r="H74" s="8">
        <f>ROUND(H60+H73,5)</f>
        <v>376.5</v>
      </c>
      <c r="I74" s="8">
        <f>ROUND(I60+I73,5)</f>
        <v>-400988.13</v>
      </c>
      <c r="J74" s="8">
        <f>ROUND(J60+J73,5)</f>
        <v>1914</v>
      </c>
      <c r="K74" s="8">
        <f>ROUND(K60+K73,5)</f>
        <v>3600</v>
      </c>
    </row>
    <row r="75" spans="1:11" ht="15" thickTop="1"/>
  </sheetData>
  <printOptions gridLines="1"/>
  <pageMargins left="0.7" right="0.7" top="0.75" bottom="0.75" header="0.1" footer="0.3"/>
  <pageSetup orientation="portrait" r:id="rId1"/>
  <headerFooter>
    <oddHeader>&amp;L&amp;"Arial,Bold"&amp;8 11:41 AM
&amp;"Arial,Bold"&amp;8 10/10/17
&amp;"Arial,Bold"&amp;8 Accrual Basis&amp;C&amp;"Arial,Bold"&amp;12 Castlewood Ranch Paired Owners Assoc. Inc.
&amp;"Arial,Bold"&amp;14 Profit &amp;&amp; Loss Budget Performance
&amp;"Arial,Bold"&amp;10 August 2017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2017-10-10T17:41:34Z</cp:lastPrinted>
  <dcterms:created xsi:type="dcterms:W3CDTF">2017-10-10T17:41:18Z</dcterms:created>
  <dcterms:modified xsi:type="dcterms:W3CDTF">2017-10-10T17:41:46Z</dcterms:modified>
</cp:coreProperties>
</file>